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dy_GerAdm\Documents\Nueva carpeta\ARCHIV\Administrativa\CTA. PUBLICA\2022\ANUAL\"/>
    </mc:Choice>
  </mc:AlternateContent>
  <bookViews>
    <workbookView xWindow="0" yWindow="0" windowWidth="28800" windowHeight="12135" tabRatio="885" activeTab="2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CFG!$A$3:$H$36</definedName>
    <definedName name="_xlnm._FilterDatabase" localSheetId="0" hidden="1">COG!$A$3:$H$76</definedName>
  </definedNames>
  <calcPr calcId="152511"/>
</workbook>
</file>

<file path=xl/calcChain.xml><?xml version="1.0" encoding="utf-8"?>
<calcChain xmlns="http://schemas.openxmlformats.org/spreadsheetml/2006/main">
  <c r="E18" i="4" l="1"/>
  <c r="H18" i="4" s="1"/>
  <c r="E17" i="4"/>
  <c r="H17" i="4" s="1"/>
  <c r="E16" i="4"/>
  <c r="H16" i="4" s="1"/>
  <c r="E15" i="4"/>
  <c r="H15" i="4" s="1"/>
  <c r="E14" i="4"/>
  <c r="H14" i="4" s="1"/>
  <c r="E13" i="4"/>
  <c r="H13" i="4" s="1"/>
  <c r="G45" i="4" l="1"/>
  <c r="F45" i="4"/>
  <c r="D45" i="4"/>
  <c r="E44" i="4"/>
  <c r="H44" i="4" s="1"/>
  <c r="E43" i="4"/>
  <c r="H43" i="4" s="1"/>
  <c r="E42" i="4"/>
  <c r="H42" i="4" s="1"/>
  <c r="E41" i="4"/>
  <c r="H41" i="4" s="1"/>
  <c r="E40" i="4"/>
  <c r="H40" i="4" s="1"/>
  <c r="E39" i="4"/>
  <c r="H39" i="4" s="1"/>
  <c r="E38" i="4"/>
  <c r="H38" i="4" s="1"/>
  <c r="C45" i="4"/>
  <c r="G31" i="4"/>
  <c r="F31" i="4"/>
  <c r="E30" i="4"/>
  <c r="H30" i="4" s="1"/>
  <c r="E29" i="4"/>
  <c r="H29" i="4" s="1"/>
  <c r="E28" i="4"/>
  <c r="H28" i="4" s="1"/>
  <c r="E27" i="4"/>
  <c r="H27" i="4" s="1"/>
  <c r="D31" i="4"/>
  <c r="C31" i="4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E6" i="4"/>
  <c r="H6" i="4" s="1"/>
  <c r="G20" i="4"/>
  <c r="F20" i="4"/>
  <c r="D20" i="4"/>
  <c r="C20" i="4"/>
  <c r="H31" i="4" l="1"/>
  <c r="H45" i="4"/>
  <c r="E31" i="4"/>
  <c r="E45" i="4"/>
  <c r="H20" i="4"/>
  <c r="E20" i="4"/>
  <c r="E36" i="5" l="1"/>
  <c r="H36" i="5" s="1"/>
  <c r="E35" i="5"/>
  <c r="H35" i="5" s="1"/>
  <c r="E34" i="5"/>
  <c r="E33" i="5"/>
  <c r="H33" i="5" s="1"/>
  <c r="E31" i="5"/>
  <c r="H31" i="5" s="1"/>
  <c r="E30" i="5"/>
  <c r="H30" i="5" s="1"/>
  <c r="E29" i="5"/>
  <c r="H29" i="5" s="1"/>
  <c r="E28" i="5"/>
  <c r="H28" i="5" s="1"/>
  <c r="E27" i="5"/>
  <c r="H27" i="5" s="1"/>
  <c r="E26" i="5"/>
  <c r="H26" i="5" s="1"/>
  <c r="E25" i="5"/>
  <c r="H25" i="5" s="1"/>
  <c r="E24" i="5"/>
  <c r="H24" i="5" s="1"/>
  <c r="E23" i="5"/>
  <c r="H23" i="5" s="1"/>
  <c r="E21" i="5"/>
  <c r="H21" i="5" s="1"/>
  <c r="E20" i="5"/>
  <c r="H20" i="5" s="1"/>
  <c r="E19" i="5"/>
  <c r="H19" i="5" s="1"/>
  <c r="E18" i="5"/>
  <c r="H18" i="5" s="1"/>
  <c r="E17" i="5"/>
  <c r="H17" i="5" s="1"/>
  <c r="E16" i="5"/>
  <c r="H16" i="5" s="1"/>
  <c r="E15" i="5"/>
  <c r="H15" i="5" s="1"/>
  <c r="E13" i="5"/>
  <c r="H13" i="5" s="1"/>
  <c r="E12" i="5"/>
  <c r="E11" i="5"/>
  <c r="H11" i="5" s="1"/>
  <c r="E10" i="5"/>
  <c r="H10" i="5" s="1"/>
  <c r="E9" i="5"/>
  <c r="H9" i="5" s="1"/>
  <c r="E8" i="5"/>
  <c r="H8" i="5" s="1"/>
  <c r="E7" i="5"/>
  <c r="H7" i="5" s="1"/>
  <c r="E6" i="5"/>
  <c r="H6" i="5" s="1"/>
  <c r="G32" i="5"/>
  <c r="G22" i="5"/>
  <c r="G14" i="5"/>
  <c r="G5" i="5"/>
  <c r="F32" i="5"/>
  <c r="F22" i="5"/>
  <c r="F14" i="5"/>
  <c r="F5" i="5"/>
  <c r="D32" i="5"/>
  <c r="D22" i="5"/>
  <c r="D14" i="5"/>
  <c r="D5" i="5"/>
  <c r="C32" i="5"/>
  <c r="C22" i="5"/>
  <c r="C14" i="5"/>
  <c r="C5" i="5"/>
  <c r="G10" i="8"/>
  <c r="F10" i="8"/>
  <c r="E9" i="8"/>
  <c r="H9" i="8" s="1"/>
  <c r="E8" i="8"/>
  <c r="H8" i="8" s="1"/>
  <c r="E7" i="8"/>
  <c r="H7" i="8" s="1"/>
  <c r="E6" i="8"/>
  <c r="H6" i="8" s="1"/>
  <c r="E5" i="8"/>
  <c r="H5" i="8" s="1"/>
  <c r="D10" i="8"/>
  <c r="C10" i="8"/>
  <c r="E6" i="6"/>
  <c r="H6" i="6" s="1"/>
  <c r="E7" i="6"/>
  <c r="H7" i="6" s="1"/>
  <c r="E8" i="6"/>
  <c r="E9" i="6"/>
  <c r="H9" i="6" s="1"/>
  <c r="E10" i="6"/>
  <c r="H10" i="6" s="1"/>
  <c r="E11" i="6"/>
  <c r="E12" i="6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H61" i="6"/>
  <c r="H60" i="6"/>
  <c r="H59" i="6"/>
  <c r="H58" i="6"/>
  <c r="H57" i="6"/>
  <c r="H55" i="6"/>
  <c r="H54" i="6"/>
  <c r="H51" i="6"/>
  <c r="H50" i="6"/>
  <c r="H48" i="6"/>
  <c r="H46" i="6"/>
  <c r="H42" i="6"/>
  <c r="H41" i="6"/>
  <c r="H40" i="6"/>
  <c r="H39" i="6"/>
  <c r="H38" i="6"/>
  <c r="H37" i="6"/>
  <c r="H36" i="6"/>
  <c r="H34" i="6"/>
  <c r="H31" i="6"/>
  <c r="H26" i="6"/>
  <c r="H22" i="6"/>
  <c r="H21" i="6"/>
  <c r="H19" i="6"/>
  <c r="H16" i="6"/>
  <c r="H12" i="6"/>
  <c r="H11" i="6"/>
  <c r="H8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H56" i="6" s="1"/>
  <c r="E55" i="6"/>
  <c r="E54" i="6"/>
  <c r="E52" i="6"/>
  <c r="H52" i="6" s="1"/>
  <c r="E51" i="6"/>
  <c r="E50" i="6"/>
  <c r="E49" i="6"/>
  <c r="H49" i="6" s="1"/>
  <c r="E48" i="6"/>
  <c r="E47" i="6"/>
  <c r="H47" i="6" s="1"/>
  <c r="E46" i="6"/>
  <c r="E45" i="6"/>
  <c r="H45" i="6" s="1"/>
  <c r="E44" i="6"/>
  <c r="H44" i="6" s="1"/>
  <c r="E42" i="6"/>
  <c r="E41" i="6"/>
  <c r="E40" i="6"/>
  <c r="E39" i="6"/>
  <c r="E38" i="6"/>
  <c r="E37" i="6"/>
  <c r="E36" i="6"/>
  <c r="E35" i="6"/>
  <c r="H35" i="6" s="1"/>
  <c r="E34" i="6"/>
  <c r="E33" i="6"/>
  <c r="H33" i="6" s="1"/>
  <c r="E32" i="6"/>
  <c r="H32" i="6" s="1"/>
  <c r="E31" i="6"/>
  <c r="E30" i="6"/>
  <c r="H30" i="6" s="1"/>
  <c r="E29" i="6"/>
  <c r="H29" i="6" s="1"/>
  <c r="E28" i="6"/>
  <c r="H28" i="6" s="1"/>
  <c r="E27" i="6"/>
  <c r="H27" i="6" s="1"/>
  <c r="E26" i="6"/>
  <c r="E25" i="6"/>
  <c r="H25" i="6" s="1"/>
  <c r="E24" i="6"/>
  <c r="H24" i="6" s="1"/>
  <c r="E22" i="6"/>
  <c r="E21" i="6"/>
  <c r="E20" i="6"/>
  <c r="H20" i="6" s="1"/>
  <c r="E19" i="6"/>
  <c r="E18" i="6"/>
  <c r="H18" i="6" s="1"/>
  <c r="E17" i="6"/>
  <c r="H17" i="6" s="1"/>
  <c r="E16" i="6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D53" i="6"/>
  <c r="D43" i="6"/>
  <c r="D33" i="6"/>
  <c r="D23" i="6"/>
  <c r="D13" i="6"/>
  <c r="D5" i="6"/>
  <c r="C69" i="6"/>
  <c r="C65" i="6"/>
  <c r="C57" i="6"/>
  <c r="C53" i="6"/>
  <c r="C43" i="6"/>
  <c r="C33" i="6"/>
  <c r="C23" i="6"/>
  <c r="C13" i="6"/>
  <c r="C5" i="6"/>
  <c r="E53" i="6" l="1"/>
  <c r="H53" i="6" s="1"/>
  <c r="E43" i="6"/>
  <c r="H43" i="6" s="1"/>
  <c r="E23" i="6"/>
  <c r="H23" i="6" s="1"/>
  <c r="D77" i="6"/>
  <c r="G77" i="6"/>
  <c r="E13" i="6"/>
  <c r="H13" i="6" s="1"/>
  <c r="F77" i="6"/>
  <c r="C77" i="6"/>
  <c r="E5" i="6"/>
  <c r="E10" i="8"/>
  <c r="C37" i="5"/>
  <c r="H22" i="5"/>
  <c r="H14" i="5"/>
  <c r="E32" i="5"/>
  <c r="H34" i="5"/>
  <c r="H32" i="5" s="1"/>
  <c r="E5" i="5"/>
  <c r="H12" i="5"/>
  <c r="H5" i="5" s="1"/>
  <c r="D37" i="5"/>
  <c r="F37" i="5"/>
  <c r="G37" i="5"/>
  <c r="E22" i="5"/>
  <c r="E14" i="5"/>
  <c r="H10" i="8"/>
  <c r="E37" i="5" l="1"/>
  <c r="E77" i="6"/>
  <c r="H5" i="6"/>
  <c r="H77" i="6" s="1"/>
  <c r="H37" i="5"/>
</calcChain>
</file>

<file path=xl/sharedStrings.xml><?xml version="1.0" encoding="utf-8"?>
<sst xmlns="http://schemas.openxmlformats.org/spreadsheetml/2006/main" count="209" uniqueCount="148">
  <si>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</si>
  <si>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</si>
  <si>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</si>
  <si>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</si>
  <si>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</si>
  <si>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</si>
  <si>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</si>
  <si>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</si>
  <si>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</si>
  <si>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</si>
  <si>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</si>
  <si>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</si>
  <si>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</si>
  <si>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</si>
  <si>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</si>
  <si>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</si>
  <si>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</si>
  <si>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</si>
  <si>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</si>
  <si>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</si>
  <si>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</si>
  <si>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</si>
  <si>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</si>
  <si>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</si>
  <si>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</si>
  <si>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</si>
  <si>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</si>
  <si>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</si>
  <si>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</si>
  <si>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</si>
  <si>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</si>
  <si>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</si>
  <si>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</si>
  <si>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</si>
  <si>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</si>
  <si>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</si>
  <si>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</si>
  <si>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</si>
  <si>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</si>
  <si>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</si>
  <si>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</si>
  <si>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</si>
  <si>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</si>
  <si>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</si>
  <si>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</si>
  <si>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</si>
  <si>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</si>
  <si>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</si>
  <si>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</si>
  <si>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</si>
  <si>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</si>
  <si>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</si>
  <si>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</si>
  <si>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</si>
  <si>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</si>
  <si>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</si>
  <si>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</si>
  <si>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</si>
  <si>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</si>
  <si>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</si>
  <si>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</si>
  <si>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</si>
  <si>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</si>
  <si>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</si>
  <si>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</si>
  <si>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</si>
  <si>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</si>
  <si>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</si>
  <si>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</si>
  <si>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</si>
  <si>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</si>
  <si>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</si>
  <si>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</si>
  <si>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</si>
  <si>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</si>
  <si>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</si>
  <si>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</si>
  <si>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</si>
  <si>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</si>
  <si>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</si>
  <si>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</si>
  <si>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</si>
  <si>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</si>
  <si>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</si>
  <si>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</si>
  <si>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</si>
  <si>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</si>
  <si>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</si>
  <si>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</si>
  <si>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</si>
  <si>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</si>
  <si>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</si>
  <si>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</si>
  <si>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</si>
  <si>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</si>
  <si>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</si>
  <si>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</si>
  <si>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</si>
  <si>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</si>
  <si>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</si>
  <si>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</si>
  <si>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</si>
  <si>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</si>
  <si>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</si>
  <si>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</si>
  <si>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</si>
  <si>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</si>
  <si>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</si>
  <si>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</si>
  <si>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</si>
  <si>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</si>
  <si>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</si>
  <si>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</si>
  <si>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</si>
  <si>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</si>
  <si>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</si>
  <si>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</si>
  <si>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</si>
  <si>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</si>
  <si>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</si>
  <si>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</si>
  <si>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</si>
  <si>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</si>
  <si>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</si>
  <si>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</si>
  <si>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</si>
  <si>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</si>
  <si>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</si>
  <si>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</si>
  <si>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Junta Municipal de Agua Potable y Alcantarillado de Acámbaro, Gto.
Estado Analítico del Ejercicio del Presupuesto de Egresos
Clasificación por Objeto del Gasto (Capítulo y Concepto)
Del 1 de Enero al 31 de Diciembre de 2022</t>
  </si>
  <si>
    <t>Junta Municipal de Agua Potable y Alcantarillado de Acámbaro, Gto.
Estado Analítico del Ejercicio del Presupuesto de Egresos
Clasificación Económica (por Tipo de Gasto)
Del 1 de Enero al 31 de Diciembre de 2022</t>
  </si>
  <si>
    <t>31120-8101 CONSEJO DIRECTIVO</t>
  </si>
  <si>
    <t>31120-8102 DIRECCION GENERAL</t>
  </si>
  <si>
    <t>31120-8103 GERENCIA ADMINISTRATIVA</t>
  </si>
  <si>
    <t>31120-8104 GERENCIA COMERCIAL</t>
  </si>
  <si>
    <t>31120-8105 DEPARTAMENTO JURIDICO</t>
  </si>
  <si>
    <t>31120-8106 GER. DE PROY. Y OBRAS</t>
  </si>
  <si>
    <t>31120-8107 COMUNICACION SOCIAL Y CULTURA</t>
  </si>
  <si>
    <t>31120-8108 GERENCIA DE OPERACIÓN  Y MANT</t>
  </si>
  <si>
    <t>31120-8109 MANTENIMIENTO DE REDES</t>
  </si>
  <si>
    <t>31120-8110 DEPARTAMENTO DE CLORACION</t>
  </si>
  <si>
    <t>31120-8111 VALVULAS Y POZOS</t>
  </si>
  <si>
    <t>31120-8112 PTAR</t>
  </si>
  <si>
    <t>31120-8113 MANTENIMIENTO DE EQUIPO DE BO</t>
  </si>
  <si>
    <t>Junta Municipal de Agua Potable y Alcantarillado de Acámbaro, Gto.
Estado Analítico del Ejercicio del Presupuesto de Egresos
Clasificación Administrativa
Del 1 de Enero al 31 de Diciembre de 2022</t>
  </si>
  <si>
    <t>Junta Municipal de Agua Potable y Alcantarillado de Acámbaro, Gto.
Estado Analítico del Ejercicio del Presupuesto de Egresos
Clasificación Administrativa (Poderes)
Del 1 de Enero al 31 de Diciembre de 2022</t>
  </si>
  <si>
    <t>Junta Municipal de Agua Potable y Alcantarillado de Acámbaro, Gto.
Estado Analítico del Ejercicio del Presupuesto de Egresos
Clasificación Administrativa (Sector Paraestatal)
Del 1 de Enero al 31 de Diciembre de 2022</t>
  </si>
  <si>
    <t>Junta Municipal de Agua Potable y Alcantarillado de Acámbaro, Gto.
Estado Analítico del Ejercicio del Presupuesto de Egresos
Clasificación Funcional (Finalidad y Función)
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</si>
</sst>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57">
    <xf numFmtId="0" fontId="0" fillId="0" borderId="0" xfId="0"/>
    <xf numFmtId="0" fontId="0" fillId="0" borderId="0" xfId="0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4" fontId="2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6" fillId="0" borderId="5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4" fontId="2" fillId="0" borderId="12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6" fillId="0" borderId="9" xfId="0" applyFont="1" applyFill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center"/>
      <protection locked="0"/>
    </xf>
    <xf numFmtId="0" fontId="6" fillId="0" borderId="10" xfId="0" applyFont="1" applyFill="1" applyBorder="1" applyAlignment="1" applyProtection="1">
      <alignment horizontal="center"/>
      <protection locked="0"/>
    </xf>
    <xf numFmtId="0" fontId="7" fillId="0" borderId="5" xfId="0" applyFont="1" applyBorder="1" applyAlignment="1">
      <alignment horizontal="center" vertical="center" wrapText="1"/>
    </xf>
    <xf numFmtId="0" fontId="2" fillId="0" borderId="7" xfId="0" applyFont="1" applyBorder="1" applyProtection="1"/>
    <xf numFmtId="4" fontId="6" fillId="0" borderId="12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4" fontId="2" fillId="0" borderId="13" xfId="0" applyNumberFormat="1" applyFont="1" applyFill="1" applyBorder="1" applyProtection="1">
      <protection locked="0"/>
    </xf>
    <xf numFmtId="4" fontId="6" fillId="0" borderId="13" xfId="0" applyNumberFormat="1" applyFont="1" applyFill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0" fontId="8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0" borderId="3" xfId="9" applyFont="1" applyFill="1" applyBorder="1" applyAlignment="1">
      <alignment horizontal="center" vertical="center" wrapText="1"/>
    </xf>
    <xf numFmtId="0" fontId="2" fillId="0" borderId="4" xfId="0" applyFont="1" applyFill="1" applyBorder="1" applyAlignment="1" applyProtection="1">
      <alignment wrapText="1"/>
      <protection locked="0"/>
    </xf>
    <xf numFmtId="0" fontId="6" fillId="0" borderId="10" xfId="0" applyFont="1" applyFill="1" applyBorder="1" applyAlignment="1" applyProtection="1">
      <alignment horizontal="center" wrapText="1"/>
      <protection locked="0"/>
    </xf>
    <xf numFmtId="0" fontId="0" fillId="0" borderId="0" xfId="0" applyAlignment="1" applyProtection="1">
      <alignment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1419225</xdr:colOff>
      <xdr:row>81</xdr:row>
      <xdr:rowOff>28574</xdr:rowOff>
    </xdr:from>
    <xdr:to>
      <xdr:col>0</xdr:col>
      <xdr:colOff>3762375</xdr:colOff>
      <xdr:row>91</xdr:row>
      <xdr:rowOff>0</xdr:rowOff>
    </xdr:to>
    <xdr:sp macro="" textlink="">
      <xdr:nvSpPr>
        <xdr:cNvPr id="2" name="CuadroTexto 1"/>
        <xdr:cNvSpPr txBox="1"/>
      </xdr:nvSpPr>
      <xdr:spPr>
        <a:xfrm>
          <a:off x="104775" y="8782049"/>
          <a:ext cx="0" cy="14192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+mn-lt"/>
            </a:rPr>
            <a:t>REVISÓ</a:t>
          </a:r>
        </a:p>
        <a:p>
          <a:pPr algn="ctr"/>
          <a:endParaRPr lang="es-MX" sz="1000">
            <a:latin typeface="+mn-lt"/>
          </a:endParaRPr>
        </a:p>
        <a:p>
          <a:pPr algn="ctr"/>
          <a:endParaRPr lang="es-MX" sz="1000">
            <a:latin typeface="+mn-lt"/>
          </a:endParaRPr>
        </a:p>
        <a:p>
          <a:pPr algn="ctr"/>
          <a:endParaRPr lang="es-MX" sz="1000">
            <a:latin typeface="+mn-lt"/>
          </a:endParaRPr>
        </a:p>
        <a:p>
          <a:pPr algn="ctr"/>
          <a:r>
            <a:rPr lang="es-MX" sz="1000">
              <a:latin typeface="+mn-lt"/>
            </a:rPr>
            <a:t>C.P.</a:t>
          </a:r>
          <a:r>
            <a:rPr lang="es-MX" sz="1000" baseline="0">
              <a:latin typeface="+mn-lt"/>
            </a:rPr>
            <a:t> JOSE ANTONIO ROSALES URBIOLA</a:t>
          </a:r>
        </a:p>
        <a:p>
          <a:pPr algn="ctr"/>
          <a:r>
            <a:rPr lang="es-MX" sz="1000" baseline="0">
              <a:latin typeface="+mn-lt"/>
            </a:rPr>
            <a:t>GERENTE ADMINISTRATIVO</a:t>
          </a:r>
        </a:p>
        <a:p>
          <a:pPr algn="ctr"/>
          <a:r>
            <a:rPr lang="es-MX" sz="1000" baseline="0">
              <a:latin typeface="+mn-lt"/>
            </a:rPr>
            <a:t> DE LA JUMAPAA</a:t>
          </a:r>
          <a:endParaRPr lang="es-MX" sz="1000">
            <a:latin typeface="+mn-lt"/>
          </a:endParaRPr>
        </a:p>
      </xdr:txBody>
    </xdr:sp>
    <xdr:clientData/>
  </xdr:twoCellAnchor>
  <xdr:twoCellAnchor>
    <xdr:from>
      <xdr:col>4</xdr:col>
      <xdr:colOff>819150</xdr:colOff>
      <xdr:row>81</xdr:row>
      <xdr:rowOff>57149</xdr:rowOff>
    </xdr:from>
    <xdr:to>
      <xdr:col>7</xdr:col>
      <xdr:colOff>266700</xdr:colOff>
      <xdr:row>89</xdr:row>
      <xdr:rowOff>104774</xdr:rowOff>
    </xdr:to>
    <xdr:sp macro="" textlink="">
      <xdr:nvSpPr>
        <xdr:cNvPr id="3" name="CuadroTexto 2"/>
        <xdr:cNvSpPr txBox="1"/>
      </xdr:nvSpPr>
      <xdr:spPr>
        <a:xfrm>
          <a:off x="6648450" y="8810624"/>
          <a:ext cx="2562225" cy="12096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+mn-lt"/>
            </a:rPr>
            <a:t>AUTORIZÓ</a:t>
          </a:r>
        </a:p>
        <a:p>
          <a:pPr algn="ctr"/>
          <a:endParaRPr lang="es-MX" sz="900">
            <a:latin typeface="+mn-lt"/>
          </a:endParaRPr>
        </a:p>
        <a:p>
          <a:pPr algn="ctr"/>
          <a:endParaRPr lang="es-MX" sz="900">
            <a:latin typeface="+mn-lt"/>
          </a:endParaRPr>
        </a:p>
        <a:p>
          <a:pPr algn="ctr"/>
          <a:endParaRPr lang="es-MX" sz="900">
            <a:latin typeface="+mn-lt"/>
          </a:endParaRPr>
        </a:p>
        <a:p>
          <a:pPr algn="ctr"/>
          <a:r>
            <a:rPr lang="es-MX" sz="900">
              <a:latin typeface="+mn-lt"/>
            </a:rPr>
            <a:t>LIC. ESTHER ALEJANDRA SANCHEZ AMEZCUA</a:t>
          </a:r>
        </a:p>
        <a:p>
          <a:pPr algn="ctr"/>
          <a:r>
            <a:rPr lang="es-MX" sz="900" baseline="0">
              <a:latin typeface="+mn-lt"/>
            </a:rPr>
            <a:t>PRESIDENTE DEL CONSEJO DIRECTIVO</a:t>
          </a:r>
        </a:p>
        <a:p>
          <a:pPr algn="ctr"/>
          <a:r>
            <a:rPr lang="es-MX" sz="900" baseline="0">
              <a:latin typeface="+mn-lt"/>
            </a:rPr>
            <a:t>DE LA JUMAPAA</a:t>
          </a:r>
          <a:endParaRPr lang="es-MX" sz="900">
            <a:latin typeface="+mn-lt"/>
          </a:endParaRPr>
        </a:p>
      </xdr:txBody>
    </xdr:sp>
    <xdr:clientData/>
  </xdr:twoCellAnchor>
  <xdr:twoCellAnchor>
    <xdr:from>
      <xdr:col>1</xdr:col>
      <xdr:colOff>1285875</xdr:colOff>
      <xdr:row>80</xdr:row>
      <xdr:rowOff>133349</xdr:rowOff>
    </xdr:from>
    <xdr:to>
      <xdr:col>2</xdr:col>
      <xdr:colOff>57150</xdr:colOff>
      <xdr:row>90</xdr:row>
      <xdr:rowOff>142874</xdr:rowOff>
    </xdr:to>
    <xdr:sp macro="" textlink="">
      <xdr:nvSpPr>
        <xdr:cNvPr id="4" name="CuadroTexto 3"/>
        <xdr:cNvSpPr txBox="1"/>
      </xdr:nvSpPr>
      <xdr:spPr>
        <a:xfrm>
          <a:off x="1371600" y="12220574"/>
          <a:ext cx="2362200" cy="1476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+mn-lt"/>
            </a:rPr>
            <a:t>REVISÓ</a:t>
          </a:r>
        </a:p>
        <a:p>
          <a:pPr algn="ctr"/>
          <a:endParaRPr lang="es-MX" sz="1000">
            <a:latin typeface="+mn-lt"/>
          </a:endParaRPr>
        </a:p>
        <a:p>
          <a:pPr algn="ctr"/>
          <a:endParaRPr lang="es-MX" sz="1000">
            <a:latin typeface="+mn-lt"/>
          </a:endParaRPr>
        </a:p>
        <a:p>
          <a:pPr algn="ctr"/>
          <a:endParaRPr lang="es-MX" sz="1000">
            <a:latin typeface="+mn-lt"/>
          </a:endParaRPr>
        </a:p>
        <a:p>
          <a:pPr algn="ctr"/>
          <a:r>
            <a:rPr lang="es-MX" sz="1000">
              <a:latin typeface="+mn-lt"/>
            </a:rPr>
            <a:t>C.P.</a:t>
          </a:r>
          <a:r>
            <a:rPr lang="es-MX" sz="1000" baseline="0">
              <a:latin typeface="+mn-lt"/>
            </a:rPr>
            <a:t> JOSE ANTONIO ROSALES URBIOLA</a:t>
          </a:r>
        </a:p>
        <a:p>
          <a:pPr algn="ctr"/>
          <a:r>
            <a:rPr lang="es-MX" sz="1000" baseline="0">
              <a:latin typeface="+mn-lt"/>
            </a:rPr>
            <a:t>GERENTE ADMINISTRATIVO</a:t>
          </a:r>
        </a:p>
        <a:p>
          <a:pPr algn="ctr"/>
          <a:r>
            <a:rPr lang="es-MX" sz="1000" baseline="0">
              <a:latin typeface="+mn-lt"/>
            </a:rPr>
            <a:t> DE LA JUMAPAA</a:t>
          </a:r>
          <a:endParaRPr lang="es-MX" sz="1000">
            <a:latin typeface="+mn-lt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13</xdr:row>
      <xdr:rowOff>57150</xdr:rowOff>
    </xdr:from>
    <xdr:to>
      <xdr:col>2</xdr:col>
      <xdr:colOff>38100</xdr:colOff>
      <xdr:row>23</xdr:row>
      <xdr:rowOff>104775</xdr:rowOff>
    </xdr:to>
    <xdr:sp macro="" textlink="">
      <xdr:nvSpPr>
        <xdr:cNvPr id="2" name="CuadroTexto 1"/>
        <xdr:cNvSpPr txBox="1"/>
      </xdr:nvSpPr>
      <xdr:spPr>
        <a:xfrm>
          <a:off x="361950" y="2571750"/>
          <a:ext cx="2419350" cy="1476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+mn-lt"/>
            </a:rPr>
            <a:t>REVISÓ</a:t>
          </a:r>
        </a:p>
        <a:p>
          <a:pPr algn="ctr"/>
          <a:endParaRPr lang="es-MX" sz="1000">
            <a:latin typeface="+mn-lt"/>
          </a:endParaRPr>
        </a:p>
        <a:p>
          <a:pPr algn="ctr"/>
          <a:endParaRPr lang="es-MX" sz="1000">
            <a:latin typeface="+mn-lt"/>
          </a:endParaRPr>
        </a:p>
        <a:p>
          <a:pPr algn="ctr"/>
          <a:endParaRPr lang="es-MX" sz="1000">
            <a:latin typeface="+mn-lt"/>
          </a:endParaRPr>
        </a:p>
        <a:p>
          <a:pPr algn="ctr"/>
          <a:r>
            <a:rPr lang="es-MX" sz="1000">
              <a:latin typeface="+mn-lt"/>
            </a:rPr>
            <a:t>C.P.</a:t>
          </a:r>
          <a:r>
            <a:rPr lang="es-MX" sz="1000" baseline="0">
              <a:latin typeface="+mn-lt"/>
            </a:rPr>
            <a:t> JOSE ANTONIO ROSALES URBIOLA</a:t>
          </a:r>
        </a:p>
        <a:p>
          <a:pPr algn="ctr"/>
          <a:r>
            <a:rPr lang="es-MX" sz="1000" baseline="0">
              <a:latin typeface="+mn-lt"/>
            </a:rPr>
            <a:t>GERENTE ADMINISTRATIVO</a:t>
          </a:r>
        </a:p>
        <a:p>
          <a:pPr algn="ctr"/>
          <a:r>
            <a:rPr lang="es-MX" sz="1000" baseline="0">
              <a:latin typeface="+mn-lt"/>
            </a:rPr>
            <a:t> DE LA JUMAPAA</a:t>
          </a:r>
          <a:endParaRPr lang="es-MX" sz="1000">
            <a:latin typeface="+mn-lt"/>
          </a:endParaRPr>
        </a:p>
      </xdr:txBody>
    </xdr:sp>
    <xdr:clientData/>
  </xdr:twoCellAnchor>
  <xdr:twoCellAnchor>
    <xdr:from>
      <xdr:col>4</xdr:col>
      <xdr:colOff>9525</xdr:colOff>
      <xdr:row>13</xdr:row>
      <xdr:rowOff>133350</xdr:rowOff>
    </xdr:from>
    <xdr:to>
      <xdr:col>6</xdr:col>
      <xdr:colOff>504825</xdr:colOff>
      <xdr:row>22</xdr:row>
      <xdr:rowOff>57150</xdr:rowOff>
    </xdr:to>
    <xdr:sp macro="" textlink="">
      <xdr:nvSpPr>
        <xdr:cNvPr id="3" name="CuadroTexto 2"/>
        <xdr:cNvSpPr txBox="1"/>
      </xdr:nvSpPr>
      <xdr:spPr>
        <a:xfrm>
          <a:off x="4848225" y="2647950"/>
          <a:ext cx="2590800" cy="12096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+mn-lt"/>
            </a:rPr>
            <a:t>AUTORIZÓ</a:t>
          </a:r>
        </a:p>
        <a:p>
          <a:pPr algn="ctr"/>
          <a:endParaRPr lang="es-MX" sz="900">
            <a:latin typeface="+mn-lt"/>
          </a:endParaRPr>
        </a:p>
        <a:p>
          <a:pPr algn="ctr"/>
          <a:endParaRPr lang="es-MX" sz="900">
            <a:latin typeface="+mn-lt"/>
          </a:endParaRPr>
        </a:p>
        <a:p>
          <a:pPr algn="ctr"/>
          <a:endParaRPr lang="es-MX" sz="900">
            <a:latin typeface="+mn-lt"/>
          </a:endParaRPr>
        </a:p>
        <a:p>
          <a:pPr algn="ctr"/>
          <a:r>
            <a:rPr lang="es-MX" sz="900">
              <a:latin typeface="+mn-lt"/>
            </a:rPr>
            <a:t>LIC. ESTHER ALEJANDRA SANCHEZ AMEZCUA</a:t>
          </a:r>
        </a:p>
        <a:p>
          <a:pPr algn="ctr"/>
          <a:r>
            <a:rPr lang="es-MX" sz="900" baseline="0">
              <a:latin typeface="+mn-lt"/>
            </a:rPr>
            <a:t>PRESIDENTE DEL CONSEJO DIRECTIVO</a:t>
          </a:r>
        </a:p>
        <a:p>
          <a:pPr algn="ctr"/>
          <a:r>
            <a:rPr lang="es-MX" sz="900" baseline="0">
              <a:latin typeface="+mn-lt"/>
            </a:rPr>
            <a:t>DE LA JUMAPAA</a:t>
          </a:r>
          <a:endParaRPr lang="es-MX" sz="900">
            <a:latin typeface="+mn-lt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1095375</xdr:colOff>
      <xdr:row>49</xdr:row>
      <xdr:rowOff>19050</xdr:rowOff>
    </xdr:from>
    <xdr:to>
      <xdr:col>2</xdr:col>
      <xdr:colOff>447675</xdr:colOff>
      <xdr:row>60</xdr:row>
      <xdr:rowOff>47625</xdr:rowOff>
    </xdr:to>
    <xdr:sp macro="" textlink="">
      <xdr:nvSpPr>
        <xdr:cNvPr id="2" name="CuadroTexto 1"/>
        <xdr:cNvSpPr txBox="1"/>
      </xdr:nvSpPr>
      <xdr:spPr>
        <a:xfrm>
          <a:off x="1171575" y="8020050"/>
          <a:ext cx="2552700" cy="1600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+mn-lt"/>
            </a:rPr>
            <a:t>REVISÓ</a:t>
          </a:r>
        </a:p>
        <a:p>
          <a:pPr algn="ctr"/>
          <a:endParaRPr lang="es-MX" sz="1000">
            <a:latin typeface="+mn-lt"/>
          </a:endParaRPr>
        </a:p>
        <a:p>
          <a:pPr algn="ctr"/>
          <a:endParaRPr lang="es-MX" sz="1000">
            <a:latin typeface="+mn-lt"/>
          </a:endParaRPr>
        </a:p>
        <a:p>
          <a:pPr algn="ctr"/>
          <a:endParaRPr lang="es-MX" sz="1000">
            <a:latin typeface="+mn-lt"/>
          </a:endParaRPr>
        </a:p>
        <a:p>
          <a:pPr algn="ctr"/>
          <a:r>
            <a:rPr lang="es-MX" sz="1000">
              <a:latin typeface="+mn-lt"/>
            </a:rPr>
            <a:t>C.P.</a:t>
          </a:r>
          <a:r>
            <a:rPr lang="es-MX" sz="1000" baseline="0">
              <a:latin typeface="+mn-lt"/>
            </a:rPr>
            <a:t> JOSE ANTONIO ROSALES URBIOLA</a:t>
          </a:r>
        </a:p>
        <a:p>
          <a:pPr algn="ctr"/>
          <a:r>
            <a:rPr lang="es-MX" sz="1000" baseline="0">
              <a:latin typeface="+mn-lt"/>
            </a:rPr>
            <a:t>GERENTE ADMINISTRATIVO</a:t>
          </a:r>
        </a:p>
        <a:p>
          <a:pPr algn="ctr"/>
          <a:r>
            <a:rPr lang="es-MX" sz="1000" baseline="0">
              <a:latin typeface="+mn-lt"/>
            </a:rPr>
            <a:t> DE LA JUMAPAA</a:t>
          </a:r>
          <a:endParaRPr lang="es-MX" sz="1000">
            <a:latin typeface="+mn-lt"/>
          </a:endParaRPr>
        </a:p>
      </xdr:txBody>
    </xdr:sp>
    <xdr:clientData/>
  </xdr:twoCellAnchor>
  <xdr:twoCellAnchor>
    <xdr:from>
      <xdr:col>4</xdr:col>
      <xdr:colOff>19050</xdr:colOff>
      <xdr:row>49</xdr:row>
      <xdr:rowOff>104775</xdr:rowOff>
    </xdr:from>
    <xdr:to>
      <xdr:col>6</xdr:col>
      <xdr:colOff>514350</xdr:colOff>
      <xdr:row>58</xdr:row>
      <xdr:rowOff>104775</xdr:rowOff>
    </xdr:to>
    <xdr:sp macro="" textlink="">
      <xdr:nvSpPr>
        <xdr:cNvPr id="3" name="CuadroTexto 2"/>
        <xdr:cNvSpPr txBox="1"/>
      </xdr:nvSpPr>
      <xdr:spPr>
        <a:xfrm>
          <a:off x="6791325" y="8848725"/>
          <a:ext cx="2590800" cy="12858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+mn-lt"/>
            </a:rPr>
            <a:t>AUTORIZÓ</a:t>
          </a:r>
        </a:p>
        <a:p>
          <a:pPr algn="ctr"/>
          <a:endParaRPr lang="es-MX" sz="900">
            <a:latin typeface="+mn-lt"/>
          </a:endParaRPr>
        </a:p>
        <a:p>
          <a:pPr algn="ctr"/>
          <a:endParaRPr lang="es-MX" sz="900">
            <a:latin typeface="+mn-lt"/>
          </a:endParaRPr>
        </a:p>
        <a:p>
          <a:pPr algn="ctr"/>
          <a:endParaRPr lang="es-MX" sz="900">
            <a:latin typeface="+mn-lt"/>
          </a:endParaRPr>
        </a:p>
        <a:p>
          <a:pPr algn="ctr"/>
          <a:r>
            <a:rPr lang="es-MX" sz="900">
              <a:latin typeface="+mn-lt"/>
            </a:rPr>
            <a:t>LIC. ESTHER ALEJANDRA SANCHEZ AMEZCUA</a:t>
          </a:r>
        </a:p>
        <a:p>
          <a:pPr algn="ctr"/>
          <a:r>
            <a:rPr lang="es-MX" sz="900" baseline="0">
              <a:latin typeface="+mn-lt"/>
            </a:rPr>
            <a:t>PRESIDENTE DEL CONSEJO DIRECTIVO</a:t>
          </a:r>
        </a:p>
        <a:p>
          <a:pPr algn="ctr"/>
          <a:r>
            <a:rPr lang="es-MX" sz="900" baseline="0">
              <a:latin typeface="+mn-lt"/>
            </a:rPr>
            <a:t>DE LA </a:t>
          </a:r>
          <a:r>
            <a:rPr lang="es-MX" sz="900" baseline="0">
              <a:solidFill>
                <a:sysClr val="windowText" lastClr="000000"/>
              </a:solidFill>
              <a:latin typeface="+mn-lt"/>
            </a:rPr>
            <a:t>JUMAPAA</a:t>
          </a:r>
          <a:endParaRPr lang="es-MX" sz="900">
            <a:solidFill>
              <a:sysClr val="windowText" lastClr="000000"/>
            </a:solidFill>
            <a:latin typeface="+mn-lt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1095375</xdr:colOff>
      <xdr:row>40</xdr:row>
      <xdr:rowOff>19049</xdr:rowOff>
    </xdr:from>
    <xdr:to>
      <xdr:col>1</xdr:col>
      <xdr:colOff>3590925</xdr:colOff>
      <xdr:row>48</xdr:row>
      <xdr:rowOff>142874</xdr:rowOff>
    </xdr:to>
    <xdr:sp macro="" textlink="">
      <xdr:nvSpPr>
        <xdr:cNvPr id="2" name="CuadroTexto 1"/>
        <xdr:cNvSpPr txBox="1"/>
      </xdr:nvSpPr>
      <xdr:spPr>
        <a:xfrm>
          <a:off x="1171575" y="6391274"/>
          <a:ext cx="2495550" cy="1266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+mn-lt"/>
            </a:rPr>
            <a:t>REVISÓ</a:t>
          </a:r>
        </a:p>
        <a:p>
          <a:pPr algn="ctr"/>
          <a:endParaRPr lang="es-MX" sz="900">
            <a:latin typeface="+mn-lt"/>
          </a:endParaRPr>
        </a:p>
        <a:p>
          <a:pPr algn="ctr"/>
          <a:endParaRPr lang="es-MX" sz="900">
            <a:latin typeface="+mn-lt"/>
          </a:endParaRPr>
        </a:p>
        <a:p>
          <a:pPr algn="ctr"/>
          <a:endParaRPr lang="es-MX" sz="900">
            <a:latin typeface="+mn-lt"/>
          </a:endParaRPr>
        </a:p>
        <a:p>
          <a:pPr algn="ctr"/>
          <a:r>
            <a:rPr lang="es-MX" sz="900">
              <a:latin typeface="+mn-lt"/>
            </a:rPr>
            <a:t>C.P.</a:t>
          </a:r>
          <a:r>
            <a:rPr lang="es-MX" sz="900" baseline="0">
              <a:latin typeface="+mn-lt"/>
            </a:rPr>
            <a:t> JOSE ANTONIO ROSALES URBIOLA</a:t>
          </a:r>
        </a:p>
        <a:p>
          <a:pPr algn="ctr"/>
          <a:r>
            <a:rPr lang="es-MX" sz="900" baseline="0">
              <a:latin typeface="+mn-lt"/>
            </a:rPr>
            <a:t>GERENTE ADMINISTRATIVO</a:t>
          </a:r>
        </a:p>
        <a:p>
          <a:pPr algn="ctr"/>
          <a:r>
            <a:rPr lang="es-MX" sz="900" baseline="0">
              <a:latin typeface="+mn-lt"/>
            </a:rPr>
            <a:t> DE LA JUMAPAA</a:t>
          </a:r>
          <a:endParaRPr lang="es-MX" sz="900">
            <a:latin typeface="+mn-lt"/>
          </a:endParaRPr>
        </a:p>
      </xdr:txBody>
    </xdr:sp>
    <xdr:clientData/>
  </xdr:twoCellAnchor>
  <xdr:twoCellAnchor>
    <xdr:from>
      <xdr:col>3</xdr:col>
      <xdr:colOff>828675</xdr:colOff>
      <xdr:row>40</xdr:row>
      <xdr:rowOff>38100</xdr:rowOff>
    </xdr:from>
    <xdr:to>
      <xdr:col>6</xdr:col>
      <xdr:colOff>714375</xdr:colOff>
      <xdr:row>49</xdr:row>
      <xdr:rowOff>95250</xdr:rowOff>
    </xdr:to>
    <xdr:sp macro="" textlink="">
      <xdr:nvSpPr>
        <xdr:cNvPr id="3" name="CuadroTexto 2"/>
        <xdr:cNvSpPr txBox="1"/>
      </xdr:nvSpPr>
      <xdr:spPr>
        <a:xfrm>
          <a:off x="6257925" y="6410325"/>
          <a:ext cx="2447925" cy="1343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+mn-lt"/>
            </a:rPr>
            <a:t>AUTORIZÓ</a:t>
          </a:r>
        </a:p>
        <a:p>
          <a:pPr algn="ctr"/>
          <a:endParaRPr lang="es-MX" sz="900">
            <a:latin typeface="+mn-lt"/>
          </a:endParaRPr>
        </a:p>
        <a:p>
          <a:pPr algn="ctr"/>
          <a:endParaRPr lang="es-MX" sz="900">
            <a:latin typeface="+mn-lt"/>
          </a:endParaRPr>
        </a:p>
        <a:p>
          <a:pPr algn="ctr"/>
          <a:endParaRPr lang="es-MX" sz="900">
            <a:latin typeface="+mn-lt"/>
          </a:endParaRPr>
        </a:p>
        <a:p>
          <a:pPr algn="ctr"/>
          <a:r>
            <a:rPr lang="es-MX" sz="900">
              <a:latin typeface="+mn-lt"/>
            </a:rPr>
            <a:t>LIC. ESTHER ALEJANDRA SANCHEZ AMEZCUA</a:t>
          </a:r>
        </a:p>
        <a:p>
          <a:pPr algn="ctr"/>
          <a:r>
            <a:rPr lang="es-MX" sz="900" baseline="0">
              <a:latin typeface="+mn-lt"/>
            </a:rPr>
            <a:t>PRESIDENTE DEL CONSEJO DIRECTIVO</a:t>
          </a:r>
        </a:p>
        <a:p>
          <a:pPr algn="ctr"/>
          <a:r>
            <a:rPr lang="es-MX" sz="900" baseline="0">
              <a:latin typeface="+mn-lt"/>
            </a:rPr>
            <a:t>DE LA </a:t>
          </a:r>
          <a:r>
            <a:rPr lang="es-MX" sz="900" baseline="0">
              <a:solidFill>
                <a:sysClr val="windowText" lastClr="000000"/>
              </a:solidFill>
              <a:latin typeface="+mn-lt"/>
            </a:rPr>
            <a:t>JUMAPAA</a:t>
          </a:r>
          <a:endParaRPr lang="es-MX" sz="900">
            <a:solidFill>
              <a:sysClr val="windowText" lastClr="000000"/>
            </a:solidFill>
            <a:latin typeface="+mn-l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0"/>
  <sheetViews>
    <sheetView showGridLines="0" workbookViewId="0">
      <selection activeCell="H83" sqref="H83"/>
    </sheetView>
  </sheetViews>
  <sheetFormatPr baseColWidth="10" defaultRowHeight="11.25" x14ac:dyDescent="0.2"/>
  <cols>
    <col min="1" max="1" width="1.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46" t="s">
        <v>129</v>
      </c>
      <c r="B1" s="47"/>
      <c r="C1" s="47"/>
      <c r="D1" s="47"/>
      <c r="E1" s="47"/>
      <c r="F1" s="47"/>
      <c r="G1" s="47"/>
      <c r="H1" s="48"/>
    </row>
    <row r="2" spans="1:8" x14ac:dyDescent="0.2">
      <c r="A2" s="51" t="s">
        <v>52</v>
      </c>
      <c r="B2" s="52"/>
      <c r="C2" s="46" t="s">
        <v>58</v>
      </c>
      <c r="D2" s="47"/>
      <c r="E2" s="47"/>
      <c r="F2" s="47"/>
      <c r="G2" s="48"/>
      <c r="H2" s="49" t="s">
        <v>57</v>
      </c>
    </row>
    <row r="3" spans="1:8" ht="24.95" customHeight="1" x14ac:dyDescent="0.2">
      <c r="A3" s="53"/>
      <c r="B3" s="54"/>
      <c r="C3" s="7" t="s">
        <v>53</v>
      </c>
      <c r="D3" s="7" t="s">
        <v>123</v>
      </c>
      <c r="E3" s="7" t="s">
        <v>54</v>
      </c>
      <c r="F3" s="7" t="s">
        <v>55</v>
      </c>
      <c r="G3" s="7" t="s">
        <v>56</v>
      </c>
      <c r="H3" s="50"/>
    </row>
    <row r="4" spans="1:8" x14ac:dyDescent="0.2">
      <c r="A4" s="55"/>
      <c r="B4" s="56"/>
      <c r="C4" s="8">
        <v>1</v>
      </c>
      <c r="D4" s="8">
        <v>2</v>
      </c>
      <c r="E4" s="8" t="s">
        <v>124</v>
      </c>
      <c r="F4" s="8">
        <v>4</v>
      </c>
      <c r="G4" s="8">
        <v>5</v>
      </c>
      <c r="H4" s="8" t="s">
        <v>125</v>
      </c>
    </row>
    <row r="5" spans="1:8" x14ac:dyDescent="0.2">
      <c r="A5" s="26" t="s">
        <v>59</v>
      </c>
      <c r="B5" s="5"/>
      <c r="C5" s="31">
        <f>SUM(C6:C12)</f>
        <v>26902537.669999998</v>
      </c>
      <c r="D5" s="31">
        <f>SUM(D6:D12)</f>
        <v>265400</v>
      </c>
      <c r="E5" s="31">
        <f>C5+D5</f>
        <v>27167937.669999998</v>
      </c>
      <c r="F5" s="31">
        <f>SUM(F6:F12)</f>
        <v>25759193.48</v>
      </c>
      <c r="G5" s="31">
        <f>SUM(G6:G12)</f>
        <v>25759193.48</v>
      </c>
      <c r="H5" s="31">
        <f>E5-F5</f>
        <v>1408744.1899999976</v>
      </c>
    </row>
    <row r="6" spans="1:8" x14ac:dyDescent="0.2">
      <c r="A6" s="25">
        <v>1100</v>
      </c>
      <c r="B6" s="9" t="s">
        <v>68</v>
      </c>
      <c r="C6" s="11">
        <v>14367285.75</v>
      </c>
      <c r="D6" s="11">
        <v>2000</v>
      </c>
      <c r="E6" s="11">
        <f t="shared" ref="E6:E69" si="0">C6+D6</f>
        <v>14369285.75</v>
      </c>
      <c r="F6" s="11">
        <v>13782068.810000001</v>
      </c>
      <c r="G6" s="11">
        <v>13782068.810000001</v>
      </c>
      <c r="H6" s="11">
        <f t="shared" ref="H6:H69" si="1">E6-F6</f>
        <v>587216.93999999948</v>
      </c>
    </row>
    <row r="7" spans="1:8" x14ac:dyDescent="0.2">
      <c r="A7" s="25">
        <v>1200</v>
      </c>
      <c r="B7" s="9" t="s">
        <v>69</v>
      </c>
      <c r="C7" s="11">
        <v>1659518.98</v>
      </c>
      <c r="D7" s="11">
        <v>0</v>
      </c>
      <c r="E7" s="11">
        <f t="shared" si="0"/>
        <v>1659518.98</v>
      </c>
      <c r="F7" s="11">
        <v>1508040.91</v>
      </c>
      <c r="G7" s="11">
        <v>1505640.91</v>
      </c>
      <c r="H7" s="11">
        <f t="shared" si="1"/>
        <v>151478.07000000007</v>
      </c>
    </row>
    <row r="8" spans="1:8" x14ac:dyDescent="0.2">
      <c r="A8" s="25">
        <v>1300</v>
      </c>
      <c r="B8" s="9" t="s">
        <v>70</v>
      </c>
      <c r="C8" s="11">
        <v>2569784.7000000002</v>
      </c>
      <c r="D8" s="11">
        <v>-256453</v>
      </c>
      <c r="E8" s="11">
        <f t="shared" si="0"/>
        <v>2313331.7000000002</v>
      </c>
      <c r="F8" s="11">
        <v>2115679.96</v>
      </c>
      <c r="G8" s="11">
        <v>2115679.96</v>
      </c>
      <c r="H8" s="11">
        <f t="shared" si="1"/>
        <v>197651.74000000022</v>
      </c>
    </row>
    <row r="9" spans="1:8" x14ac:dyDescent="0.2">
      <c r="A9" s="25">
        <v>1400</v>
      </c>
      <c r="B9" s="9" t="s">
        <v>34</v>
      </c>
      <c r="C9" s="11">
        <v>3698118</v>
      </c>
      <c r="D9" s="11">
        <v>56380</v>
      </c>
      <c r="E9" s="11">
        <f t="shared" si="0"/>
        <v>3754498</v>
      </c>
      <c r="F9" s="11">
        <v>3662450.98</v>
      </c>
      <c r="G9" s="11">
        <v>3662450.98</v>
      </c>
      <c r="H9" s="11">
        <f t="shared" si="1"/>
        <v>92047.020000000019</v>
      </c>
    </row>
    <row r="10" spans="1:8" x14ac:dyDescent="0.2">
      <c r="A10" s="25">
        <v>1500</v>
      </c>
      <c r="B10" s="9" t="s">
        <v>71</v>
      </c>
      <c r="C10" s="11">
        <v>4238043</v>
      </c>
      <c r="D10" s="11">
        <v>463473</v>
      </c>
      <c r="E10" s="11">
        <f t="shared" si="0"/>
        <v>4701516</v>
      </c>
      <c r="F10" s="11">
        <v>4449627.83</v>
      </c>
      <c r="G10" s="11">
        <v>4452027.83</v>
      </c>
      <c r="H10" s="11">
        <f t="shared" si="1"/>
        <v>251888.16999999993</v>
      </c>
    </row>
    <row r="11" spans="1:8" x14ac:dyDescent="0.2">
      <c r="A11" s="25">
        <v>1600</v>
      </c>
      <c r="B11" s="9" t="s">
        <v>35</v>
      </c>
      <c r="C11" s="11">
        <v>0</v>
      </c>
      <c r="D11" s="11">
        <v>0</v>
      </c>
      <c r="E11" s="11">
        <f t="shared" si="0"/>
        <v>0</v>
      </c>
      <c r="F11" s="11">
        <v>0</v>
      </c>
      <c r="G11" s="11">
        <v>0</v>
      </c>
      <c r="H11" s="11">
        <f t="shared" si="1"/>
        <v>0</v>
      </c>
    </row>
    <row r="12" spans="1:8" x14ac:dyDescent="0.2">
      <c r="A12" s="25">
        <v>1700</v>
      </c>
      <c r="B12" s="9" t="s">
        <v>72</v>
      </c>
      <c r="C12" s="11">
        <v>369787.24</v>
      </c>
      <c r="D12" s="11">
        <v>0</v>
      </c>
      <c r="E12" s="11">
        <f t="shared" si="0"/>
        <v>369787.24</v>
      </c>
      <c r="F12" s="11">
        <v>241324.99</v>
      </c>
      <c r="G12" s="11">
        <v>241324.99</v>
      </c>
      <c r="H12" s="11">
        <f t="shared" si="1"/>
        <v>128462.25</v>
      </c>
    </row>
    <row r="13" spans="1:8" x14ac:dyDescent="0.2">
      <c r="A13" s="26" t="s">
        <v>60</v>
      </c>
      <c r="B13" s="5"/>
      <c r="C13" s="32">
        <f>SUM(C14:C22)</f>
        <v>7516500</v>
      </c>
      <c r="D13" s="32">
        <f>SUM(D14:D22)</f>
        <v>2618900</v>
      </c>
      <c r="E13" s="32">
        <f t="shared" si="0"/>
        <v>10135400</v>
      </c>
      <c r="F13" s="32">
        <f>SUM(F14:F22)</f>
        <v>7986140.5199999996</v>
      </c>
      <c r="G13" s="32">
        <f>SUM(G14:G22)</f>
        <v>7905615.2299999986</v>
      </c>
      <c r="H13" s="32">
        <f t="shared" si="1"/>
        <v>2149259.4800000004</v>
      </c>
    </row>
    <row r="14" spans="1:8" x14ac:dyDescent="0.2">
      <c r="A14" s="25">
        <v>2100</v>
      </c>
      <c r="B14" s="9" t="s">
        <v>73</v>
      </c>
      <c r="C14" s="11">
        <v>502000</v>
      </c>
      <c r="D14" s="11">
        <v>29700</v>
      </c>
      <c r="E14" s="11">
        <f t="shared" si="0"/>
        <v>531700</v>
      </c>
      <c r="F14" s="11">
        <v>279285.34000000003</v>
      </c>
      <c r="G14" s="11">
        <v>279285.34000000003</v>
      </c>
      <c r="H14" s="11">
        <f t="shared" si="1"/>
        <v>252414.65999999997</v>
      </c>
    </row>
    <row r="15" spans="1:8" x14ac:dyDescent="0.2">
      <c r="A15" s="25">
        <v>2200</v>
      </c>
      <c r="B15" s="9" t="s">
        <v>74</v>
      </c>
      <c r="C15" s="11">
        <v>126500</v>
      </c>
      <c r="D15" s="11">
        <v>6500</v>
      </c>
      <c r="E15" s="11">
        <f t="shared" si="0"/>
        <v>133000</v>
      </c>
      <c r="F15" s="11">
        <v>28480.03</v>
      </c>
      <c r="G15" s="11">
        <v>28421.41</v>
      </c>
      <c r="H15" s="11">
        <f t="shared" si="1"/>
        <v>104519.97</v>
      </c>
    </row>
    <row r="16" spans="1:8" x14ac:dyDescent="0.2">
      <c r="A16" s="25">
        <v>2300</v>
      </c>
      <c r="B16" s="9" t="s">
        <v>75</v>
      </c>
      <c r="C16" s="11">
        <v>0</v>
      </c>
      <c r="D16" s="11">
        <v>0</v>
      </c>
      <c r="E16" s="11">
        <f t="shared" si="0"/>
        <v>0</v>
      </c>
      <c r="F16" s="11">
        <v>0</v>
      </c>
      <c r="G16" s="11">
        <v>0</v>
      </c>
      <c r="H16" s="11">
        <f t="shared" si="1"/>
        <v>0</v>
      </c>
    </row>
    <row r="17" spans="1:8" x14ac:dyDescent="0.2">
      <c r="A17" s="25">
        <v>2400</v>
      </c>
      <c r="B17" s="9" t="s">
        <v>76</v>
      </c>
      <c r="C17" s="11">
        <v>1325000</v>
      </c>
      <c r="D17" s="11">
        <v>2024800</v>
      </c>
      <c r="E17" s="11">
        <f t="shared" si="0"/>
        <v>3349800</v>
      </c>
      <c r="F17" s="11">
        <v>2213502.7000000002</v>
      </c>
      <c r="G17" s="11">
        <v>2209925.11</v>
      </c>
      <c r="H17" s="11">
        <f t="shared" si="1"/>
        <v>1136297.2999999998</v>
      </c>
    </row>
    <row r="18" spans="1:8" x14ac:dyDescent="0.2">
      <c r="A18" s="25">
        <v>2500</v>
      </c>
      <c r="B18" s="9" t="s">
        <v>77</v>
      </c>
      <c r="C18" s="11">
        <v>2671000</v>
      </c>
      <c r="D18" s="11">
        <v>-283000</v>
      </c>
      <c r="E18" s="11">
        <f t="shared" si="0"/>
        <v>2388000</v>
      </c>
      <c r="F18" s="11">
        <v>2105553.75</v>
      </c>
      <c r="G18" s="11">
        <v>2052753.75</v>
      </c>
      <c r="H18" s="11">
        <f t="shared" si="1"/>
        <v>282446.25</v>
      </c>
    </row>
    <row r="19" spans="1:8" x14ac:dyDescent="0.2">
      <c r="A19" s="25">
        <v>2600</v>
      </c>
      <c r="B19" s="9" t="s">
        <v>78</v>
      </c>
      <c r="C19" s="11">
        <v>1580000</v>
      </c>
      <c r="D19" s="11">
        <v>330000</v>
      </c>
      <c r="E19" s="11">
        <f t="shared" si="0"/>
        <v>1910000</v>
      </c>
      <c r="F19" s="11">
        <v>1869413.88</v>
      </c>
      <c r="G19" s="11">
        <v>1860146.25</v>
      </c>
      <c r="H19" s="11">
        <f t="shared" si="1"/>
        <v>40586.120000000112</v>
      </c>
    </row>
    <row r="20" spans="1:8" x14ac:dyDescent="0.2">
      <c r="A20" s="25">
        <v>2700</v>
      </c>
      <c r="B20" s="9" t="s">
        <v>79</v>
      </c>
      <c r="C20" s="11">
        <v>488000</v>
      </c>
      <c r="D20" s="11">
        <v>0</v>
      </c>
      <c r="E20" s="11">
        <f t="shared" si="0"/>
        <v>488000</v>
      </c>
      <c r="F20" s="11">
        <v>410891.34</v>
      </c>
      <c r="G20" s="11">
        <v>406510.31</v>
      </c>
      <c r="H20" s="11">
        <f t="shared" si="1"/>
        <v>77108.659999999974</v>
      </c>
    </row>
    <row r="21" spans="1:8" x14ac:dyDescent="0.2">
      <c r="A21" s="25">
        <v>2800</v>
      </c>
      <c r="B21" s="9" t="s">
        <v>80</v>
      </c>
      <c r="C21" s="11">
        <v>0</v>
      </c>
      <c r="D21" s="11">
        <v>0</v>
      </c>
      <c r="E21" s="11">
        <f t="shared" si="0"/>
        <v>0</v>
      </c>
      <c r="F21" s="11">
        <v>0</v>
      </c>
      <c r="G21" s="11">
        <v>0</v>
      </c>
      <c r="H21" s="11">
        <f t="shared" si="1"/>
        <v>0</v>
      </c>
    </row>
    <row r="22" spans="1:8" x14ac:dyDescent="0.2">
      <c r="A22" s="25">
        <v>2900</v>
      </c>
      <c r="B22" s="9" t="s">
        <v>81</v>
      </c>
      <c r="C22" s="11">
        <v>824000</v>
      </c>
      <c r="D22" s="11">
        <v>510900</v>
      </c>
      <c r="E22" s="11">
        <f t="shared" si="0"/>
        <v>1334900</v>
      </c>
      <c r="F22" s="11">
        <v>1079013.48</v>
      </c>
      <c r="G22" s="11">
        <v>1068573.06</v>
      </c>
      <c r="H22" s="11">
        <f t="shared" si="1"/>
        <v>255886.52000000002</v>
      </c>
    </row>
    <row r="23" spans="1:8" x14ac:dyDescent="0.2">
      <c r="A23" s="26" t="s">
        <v>61</v>
      </c>
      <c r="B23" s="5"/>
      <c r="C23" s="32">
        <f>SUM(C24:C32)</f>
        <v>18322062</v>
      </c>
      <c r="D23" s="32">
        <f>SUM(D24:D32)</f>
        <v>158613</v>
      </c>
      <c r="E23" s="32">
        <f t="shared" si="0"/>
        <v>18480675</v>
      </c>
      <c r="F23" s="32">
        <f>SUM(F24:F32)</f>
        <v>16389262.640000001</v>
      </c>
      <c r="G23" s="32">
        <f>SUM(G24:G32)</f>
        <v>16367013.379999999</v>
      </c>
      <c r="H23" s="32">
        <f t="shared" si="1"/>
        <v>2091412.3599999994</v>
      </c>
    </row>
    <row r="24" spans="1:8" x14ac:dyDescent="0.2">
      <c r="A24" s="25">
        <v>3100</v>
      </c>
      <c r="B24" s="9" t="s">
        <v>82</v>
      </c>
      <c r="C24" s="11">
        <v>11447760</v>
      </c>
      <c r="D24" s="11">
        <v>-776465</v>
      </c>
      <c r="E24" s="11">
        <f t="shared" si="0"/>
        <v>10671295</v>
      </c>
      <c r="F24" s="11">
        <v>10611000.140000001</v>
      </c>
      <c r="G24" s="11">
        <v>10610458.76</v>
      </c>
      <c r="H24" s="11">
        <f t="shared" si="1"/>
        <v>60294.859999999404</v>
      </c>
    </row>
    <row r="25" spans="1:8" x14ac:dyDescent="0.2">
      <c r="A25" s="25">
        <v>3200</v>
      </c>
      <c r="B25" s="9" t="s">
        <v>83</v>
      </c>
      <c r="C25" s="11">
        <v>271800</v>
      </c>
      <c r="D25" s="11">
        <v>417960</v>
      </c>
      <c r="E25" s="11">
        <f t="shared" si="0"/>
        <v>689760</v>
      </c>
      <c r="F25" s="11">
        <v>587590.31999999995</v>
      </c>
      <c r="G25" s="11">
        <v>587590.31999999995</v>
      </c>
      <c r="H25" s="11">
        <f t="shared" si="1"/>
        <v>102169.68000000005</v>
      </c>
    </row>
    <row r="26" spans="1:8" x14ac:dyDescent="0.2">
      <c r="A26" s="25">
        <v>3300</v>
      </c>
      <c r="B26" s="9" t="s">
        <v>84</v>
      </c>
      <c r="C26" s="11">
        <v>828002</v>
      </c>
      <c r="D26" s="11">
        <v>176200</v>
      </c>
      <c r="E26" s="11">
        <f t="shared" si="0"/>
        <v>1004202</v>
      </c>
      <c r="F26" s="11">
        <v>577468.34</v>
      </c>
      <c r="G26" s="11">
        <v>575633.11</v>
      </c>
      <c r="H26" s="11">
        <f t="shared" si="1"/>
        <v>426733.66000000003</v>
      </c>
    </row>
    <row r="27" spans="1:8" x14ac:dyDescent="0.2">
      <c r="A27" s="25">
        <v>3400</v>
      </c>
      <c r="B27" s="9" t="s">
        <v>85</v>
      </c>
      <c r="C27" s="11">
        <v>540000</v>
      </c>
      <c r="D27" s="11">
        <v>63000</v>
      </c>
      <c r="E27" s="11">
        <f t="shared" si="0"/>
        <v>603000</v>
      </c>
      <c r="F27" s="11">
        <v>483627.16</v>
      </c>
      <c r="G27" s="11">
        <v>483627.16</v>
      </c>
      <c r="H27" s="11">
        <f t="shared" si="1"/>
        <v>119372.84000000003</v>
      </c>
    </row>
    <row r="28" spans="1:8" x14ac:dyDescent="0.2">
      <c r="A28" s="25">
        <v>3500</v>
      </c>
      <c r="B28" s="9" t="s">
        <v>86</v>
      </c>
      <c r="C28" s="11">
        <v>504000</v>
      </c>
      <c r="D28" s="11">
        <v>269315</v>
      </c>
      <c r="E28" s="11">
        <f t="shared" si="0"/>
        <v>773315</v>
      </c>
      <c r="F28" s="11">
        <v>608342.49</v>
      </c>
      <c r="G28" s="11">
        <v>606332.49</v>
      </c>
      <c r="H28" s="11">
        <f t="shared" si="1"/>
        <v>164972.51</v>
      </c>
    </row>
    <row r="29" spans="1:8" x14ac:dyDescent="0.2">
      <c r="A29" s="25">
        <v>3600</v>
      </c>
      <c r="B29" s="9" t="s">
        <v>87</v>
      </c>
      <c r="C29" s="11">
        <v>115000</v>
      </c>
      <c r="D29" s="11">
        <v>10000</v>
      </c>
      <c r="E29" s="11">
        <f t="shared" si="0"/>
        <v>125000</v>
      </c>
      <c r="F29" s="11">
        <v>41425.83</v>
      </c>
      <c r="G29" s="11">
        <v>39985.83</v>
      </c>
      <c r="H29" s="11">
        <f t="shared" si="1"/>
        <v>83574.17</v>
      </c>
    </row>
    <row r="30" spans="1:8" x14ac:dyDescent="0.2">
      <c r="A30" s="25">
        <v>3700</v>
      </c>
      <c r="B30" s="9" t="s">
        <v>88</v>
      </c>
      <c r="C30" s="11">
        <v>145500</v>
      </c>
      <c r="D30" s="11">
        <v>0</v>
      </c>
      <c r="E30" s="11">
        <f t="shared" si="0"/>
        <v>145500</v>
      </c>
      <c r="F30" s="11">
        <v>27411.91</v>
      </c>
      <c r="G30" s="11">
        <v>27411.91</v>
      </c>
      <c r="H30" s="11">
        <f t="shared" si="1"/>
        <v>118088.09</v>
      </c>
    </row>
    <row r="31" spans="1:8" x14ac:dyDescent="0.2">
      <c r="A31" s="25">
        <v>3800</v>
      </c>
      <c r="B31" s="9" t="s">
        <v>89</v>
      </c>
      <c r="C31" s="11">
        <v>260000</v>
      </c>
      <c r="D31" s="11">
        <v>10000</v>
      </c>
      <c r="E31" s="11">
        <f t="shared" si="0"/>
        <v>270000</v>
      </c>
      <c r="F31" s="11">
        <v>89877.54</v>
      </c>
      <c r="G31" s="11">
        <v>89877.54</v>
      </c>
      <c r="H31" s="11">
        <f t="shared" si="1"/>
        <v>180122.46000000002</v>
      </c>
    </row>
    <row r="32" spans="1:8" x14ac:dyDescent="0.2">
      <c r="A32" s="25">
        <v>3900</v>
      </c>
      <c r="B32" s="9" t="s">
        <v>18</v>
      </c>
      <c r="C32" s="11">
        <v>4210000</v>
      </c>
      <c r="D32" s="11">
        <v>-11397</v>
      </c>
      <c r="E32" s="11">
        <f t="shared" si="0"/>
        <v>4198603</v>
      </c>
      <c r="F32" s="11">
        <v>3362518.91</v>
      </c>
      <c r="G32" s="11">
        <v>3346096.26</v>
      </c>
      <c r="H32" s="11">
        <f t="shared" si="1"/>
        <v>836084.08999999985</v>
      </c>
    </row>
    <row r="33" spans="1:8" x14ac:dyDescent="0.2">
      <c r="A33" s="26" t="s">
        <v>62</v>
      </c>
      <c r="B33" s="5"/>
      <c r="C33" s="32">
        <f>SUM(C34:C42)</f>
        <v>0</v>
      </c>
      <c r="D33" s="32">
        <f>SUM(D34:D42)</f>
        <v>225000</v>
      </c>
      <c r="E33" s="32">
        <f t="shared" si="0"/>
        <v>225000</v>
      </c>
      <c r="F33" s="32">
        <f>SUM(F34:F42)</f>
        <v>225000</v>
      </c>
      <c r="G33" s="32">
        <f>SUM(G34:G42)</f>
        <v>225000</v>
      </c>
      <c r="H33" s="32">
        <f t="shared" si="1"/>
        <v>0</v>
      </c>
    </row>
    <row r="34" spans="1:8" x14ac:dyDescent="0.2">
      <c r="A34" s="25">
        <v>4100</v>
      </c>
      <c r="B34" s="9" t="s">
        <v>90</v>
      </c>
      <c r="C34" s="11">
        <v>0</v>
      </c>
      <c r="D34" s="11">
        <v>0</v>
      </c>
      <c r="E34" s="11">
        <f t="shared" si="0"/>
        <v>0</v>
      </c>
      <c r="F34" s="11">
        <v>0</v>
      </c>
      <c r="G34" s="11">
        <v>0</v>
      </c>
      <c r="H34" s="11">
        <f t="shared" si="1"/>
        <v>0</v>
      </c>
    </row>
    <row r="35" spans="1:8" x14ac:dyDescent="0.2">
      <c r="A35" s="25">
        <v>4200</v>
      </c>
      <c r="B35" s="9" t="s">
        <v>91</v>
      </c>
      <c r="C35" s="11">
        <v>0</v>
      </c>
      <c r="D35" s="11">
        <v>225000</v>
      </c>
      <c r="E35" s="11">
        <f t="shared" si="0"/>
        <v>225000</v>
      </c>
      <c r="F35" s="11">
        <v>225000</v>
      </c>
      <c r="G35" s="11">
        <v>225000</v>
      </c>
      <c r="H35" s="11">
        <f t="shared" si="1"/>
        <v>0</v>
      </c>
    </row>
    <row r="36" spans="1:8" x14ac:dyDescent="0.2">
      <c r="A36" s="25">
        <v>4300</v>
      </c>
      <c r="B36" s="9" t="s">
        <v>92</v>
      </c>
      <c r="C36" s="11">
        <v>0</v>
      </c>
      <c r="D36" s="11">
        <v>0</v>
      </c>
      <c r="E36" s="11">
        <f t="shared" si="0"/>
        <v>0</v>
      </c>
      <c r="F36" s="11">
        <v>0</v>
      </c>
      <c r="G36" s="11">
        <v>0</v>
      </c>
      <c r="H36" s="11">
        <f t="shared" si="1"/>
        <v>0</v>
      </c>
    </row>
    <row r="37" spans="1:8" x14ac:dyDescent="0.2">
      <c r="A37" s="25">
        <v>4400</v>
      </c>
      <c r="B37" s="9" t="s">
        <v>93</v>
      </c>
      <c r="C37" s="11">
        <v>0</v>
      </c>
      <c r="D37" s="11">
        <v>0</v>
      </c>
      <c r="E37" s="11">
        <f t="shared" si="0"/>
        <v>0</v>
      </c>
      <c r="F37" s="11">
        <v>0</v>
      </c>
      <c r="G37" s="11">
        <v>0</v>
      </c>
      <c r="H37" s="11">
        <f t="shared" si="1"/>
        <v>0</v>
      </c>
    </row>
    <row r="38" spans="1:8" x14ac:dyDescent="0.2">
      <c r="A38" s="25">
        <v>4500</v>
      </c>
      <c r="B38" s="9" t="s">
        <v>40</v>
      </c>
      <c r="C38" s="11">
        <v>0</v>
      </c>
      <c r="D38" s="11">
        <v>0</v>
      </c>
      <c r="E38" s="11">
        <f t="shared" si="0"/>
        <v>0</v>
      </c>
      <c r="F38" s="11">
        <v>0</v>
      </c>
      <c r="G38" s="11">
        <v>0</v>
      </c>
      <c r="H38" s="11">
        <f t="shared" si="1"/>
        <v>0</v>
      </c>
    </row>
    <row r="39" spans="1:8" x14ac:dyDescent="0.2">
      <c r="A39" s="25">
        <v>4600</v>
      </c>
      <c r="B39" s="9" t="s">
        <v>94</v>
      </c>
      <c r="C39" s="11">
        <v>0</v>
      </c>
      <c r="D39" s="11">
        <v>0</v>
      </c>
      <c r="E39" s="11">
        <f t="shared" si="0"/>
        <v>0</v>
      </c>
      <c r="F39" s="11">
        <v>0</v>
      </c>
      <c r="G39" s="11">
        <v>0</v>
      </c>
      <c r="H39" s="11">
        <f t="shared" si="1"/>
        <v>0</v>
      </c>
    </row>
    <row r="40" spans="1:8" x14ac:dyDescent="0.2">
      <c r="A40" s="25">
        <v>4700</v>
      </c>
      <c r="B40" s="9" t="s">
        <v>95</v>
      </c>
      <c r="C40" s="11">
        <v>0</v>
      </c>
      <c r="D40" s="11">
        <v>0</v>
      </c>
      <c r="E40" s="11">
        <f t="shared" si="0"/>
        <v>0</v>
      </c>
      <c r="F40" s="11">
        <v>0</v>
      </c>
      <c r="G40" s="11">
        <v>0</v>
      </c>
      <c r="H40" s="11">
        <f t="shared" si="1"/>
        <v>0</v>
      </c>
    </row>
    <row r="41" spans="1:8" x14ac:dyDescent="0.2">
      <c r="A41" s="25">
        <v>4800</v>
      </c>
      <c r="B41" s="9" t="s">
        <v>36</v>
      </c>
      <c r="C41" s="11">
        <v>0</v>
      </c>
      <c r="D41" s="11">
        <v>0</v>
      </c>
      <c r="E41" s="11">
        <f t="shared" si="0"/>
        <v>0</v>
      </c>
      <c r="F41" s="11">
        <v>0</v>
      </c>
      <c r="G41" s="11">
        <v>0</v>
      </c>
      <c r="H41" s="11">
        <f t="shared" si="1"/>
        <v>0</v>
      </c>
    </row>
    <row r="42" spans="1:8" x14ac:dyDescent="0.2">
      <c r="A42" s="25">
        <v>4900</v>
      </c>
      <c r="B42" s="9" t="s">
        <v>96</v>
      </c>
      <c r="C42" s="11">
        <v>0</v>
      </c>
      <c r="D42" s="11">
        <v>0</v>
      </c>
      <c r="E42" s="11">
        <f t="shared" si="0"/>
        <v>0</v>
      </c>
      <c r="F42" s="11">
        <v>0</v>
      </c>
      <c r="G42" s="11">
        <v>0</v>
      </c>
      <c r="H42" s="11">
        <f t="shared" si="1"/>
        <v>0</v>
      </c>
    </row>
    <row r="43" spans="1:8" x14ac:dyDescent="0.2">
      <c r="A43" s="26" t="s">
        <v>63</v>
      </c>
      <c r="B43" s="5"/>
      <c r="C43" s="32">
        <f>SUM(C44:C52)</f>
        <v>9738788.7599999998</v>
      </c>
      <c r="D43" s="32">
        <f>SUM(D44:D52)</f>
        <v>-2219500.0000000005</v>
      </c>
      <c r="E43" s="32">
        <f t="shared" si="0"/>
        <v>7519288.7599999998</v>
      </c>
      <c r="F43" s="32">
        <f>SUM(F44:F52)</f>
        <v>4136650.3400000003</v>
      </c>
      <c r="G43" s="32">
        <f>SUM(G44:G52)</f>
        <v>4136650.3400000003</v>
      </c>
      <c r="H43" s="32">
        <f t="shared" si="1"/>
        <v>3382638.4199999995</v>
      </c>
    </row>
    <row r="44" spans="1:8" x14ac:dyDescent="0.2">
      <c r="A44" s="25">
        <v>5100</v>
      </c>
      <c r="B44" s="9" t="s">
        <v>97</v>
      </c>
      <c r="C44" s="11">
        <v>110001</v>
      </c>
      <c r="D44" s="11">
        <v>1027051</v>
      </c>
      <c r="E44" s="11">
        <f t="shared" si="0"/>
        <v>1137052</v>
      </c>
      <c r="F44" s="11">
        <v>1085431.8700000001</v>
      </c>
      <c r="G44" s="11">
        <v>1085431.8700000001</v>
      </c>
      <c r="H44" s="11">
        <f t="shared" si="1"/>
        <v>51620.129999999888</v>
      </c>
    </row>
    <row r="45" spans="1:8" x14ac:dyDescent="0.2">
      <c r="A45" s="25">
        <v>5200</v>
      </c>
      <c r="B45" s="9" t="s">
        <v>98</v>
      </c>
      <c r="C45" s="11">
        <v>0</v>
      </c>
      <c r="D45" s="11">
        <v>11400</v>
      </c>
      <c r="E45" s="11">
        <f t="shared" si="0"/>
        <v>11400</v>
      </c>
      <c r="F45" s="11">
        <v>11365.52</v>
      </c>
      <c r="G45" s="11">
        <v>11365.52</v>
      </c>
      <c r="H45" s="11">
        <f t="shared" si="1"/>
        <v>34.479999999999563</v>
      </c>
    </row>
    <row r="46" spans="1:8" x14ac:dyDescent="0.2">
      <c r="A46" s="25">
        <v>5300</v>
      </c>
      <c r="B46" s="9" t="s">
        <v>99</v>
      </c>
      <c r="C46" s="11">
        <v>0</v>
      </c>
      <c r="D46" s="11">
        <v>0</v>
      </c>
      <c r="E46" s="11">
        <f t="shared" si="0"/>
        <v>0</v>
      </c>
      <c r="F46" s="11">
        <v>0</v>
      </c>
      <c r="G46" s="11">
        <v>0</v>
      </c>
      <c r="H46" s="11">
        <f t="shared" si="1"/>
        <v>0</v>
      </c>
    </row>
    <row r="47" spans="1:8" x14ac:dyDescent="0.2">
      <c r="A47" s="25">
        <v>5400</v>
      </c>
      <c r="B47" s="9" t="s">
        <v>100</v>
      </c>
      <c r="C47" s="11">
        <v>3</v>
      </c>
      <c r="D47" s="11">
        <v>0</v>
      </c>
      <c r="E47" s="11">
        <f t="shared" si="0"/>
        <v>3</v>
      </c>
      <c r="F47" s="11">
        <v>0</v>
      </c>
      <c r="G47" s="11">
        <v>0</v>
      </c>
      <c r="H47" s="11">
        <f t="shared" si="1"/>
        <v>3</v>
      </c>
    </row>
    <row r="48" spans="1:8" x14ac:dyDescent="0.2">
      <c r="A48" s="25">
        <v>5500</v>
      </c>
      <c r="B48" s="9" t="s">
        <v>101</v>
      </c>
      <c r="C48" s="11">
        <v>0</v>
      </c>
      <c r="D48" s="11">
        <v>0</v>
      </c>
      <c r="E48" s="11">
        <f t="shared" si="0"/>
        <v>0</v>
      </c>
      <c r="F48" s="11">
        <v>0</v>
      </c>
      <c r="G48" s="11">
        <v>0</v>
      </c>
      <c r="H48" s="11">
        <f t="shared" si="1"/>
        <v>0</v>
      </c>
    </row>
    <row r="49" spans="1:8" x14ac:dyDescent="0.2">
      <c r="A49" s="25">
        <v>5600</v>
      </c>
      <c r="B49" s="9" t="s">
        <v>102</v>
      </c>
      <c r="C49" s="11">
        <v>9628784.7599999998</v>
      </c>
      <c r="D49" s="11">
        <v>-5779832.1500000004</v>
      </c>
      <c r="E49" s="11">
        <f t="shared" si="0"/>
        <v>3848952.6099999994</v>
      </c>
      <c r="F49" s="11">
        <v>518002</v>
      </c>
      <c r="G49" s="11">
        <v>518002</v>
      </c>
      <c r="H49" s="11">
        <f t="shared" si="1"/>
        <v>3330950.6099999994</v>
      </c>
    </row>
    <row r="50" spans="1:8" x14ac:dyDescent="0.2">
      <c r="A50" s="25">
        <v>5700</v>
      </c>
      <c r="B50" s="9" t="s">
        <v>103</v>
      </c>
      <c r="C50" s="11">
        <v>0</v>
      </c>
      <c r="D50" s="11">
        <v>0</v>
      </c>
      <c r="E50" s="11">
        <f t="shared" si="0"/>
        <v>0</v>
      </c>
      <c r="F50" s="11">
        <v>0</v>
      </c>
      <c r="G50" s="11">
        <v>0</v>
      </c>
      <c r="H50" s="11">
        <f t="shared" si="1"/>
        <v>0</v>
      </c>
    </row>
    <row r="51" spans="1:8" x14ac:dyDescent="0.2">
      <c r="A51" s="25">
        <v>5800</v>
      </c>
      <c r="B51" s="9" t="s">
        <v>104</v>
      </c>
      <c r="C51" s="11">
        <v>0</v>
      </c>
      <c r="D51" s="11">
        <v>0</v>
      </c>
      <c r="E51" s="11">
        <f t="shared" si="0"/>
        <v>0</v>
      </c>
      <c r="F51" s="11">
        <v>0</v>
      </c>
      <c r="G51" s="11">
        <v>0</v>
      </c>
      <c r="H51" s="11">
        <f t="shared" si="1"/>
        <v>0</v>
      </c>
    </row>
    <row r="52" spans="1:8" x14ac:dyDescent="0.2">
      <c r="A52" s="25">
        <v>5900</v>
      </c>
      <c r="B52" s="9" t="s">
        <v>105</v>
      </c>
      <c r="C52" s="11">
        <v>0</v>
      </c>
      <c r="D52" s="11">
        <v>2521881.15</v>
      </c>
      <c r="E52" s="11">
        <f t="shared" si="0"/>
        <v>2521881.15</v>
      </c>
      <c r="F52" s="11">
        <v>2521850.9500000002</v>
      </c>
      <c r="G52" s="11">
        <v>2521850.9500000002</v>
      </c>
      <c r="H52" s="11">
        <f t="shared" si="1"/>
        <v>30.199999999720603</v>
      </c>
    </row>
    <row r="53" spans="1:8" x14ac:dyDescent="0.2">
      <c r="A53" s="26" t="s">
        <v>64</v>
      </c>
      <c r="B53" s="5"/>
      <c r="C53" s="32">
        <f>SUM(C54:C56)</f>
        <v>3971907.25</v>
      </c>
      <c r="D53" s="32">
        <f>SUM(D54:D56)</f>
        <v>-225000</v>
      </c>
      <c r="E53" s="32">
        <f t="shared" si="0"/>
        <v>3746907.25</v>
      </c>
      <c r="F53" s="32">
        <f>SUM(F54:F56)</f>
        <v>0</v>
      </c>
      <c r="G53" s="32">
        <f>SUM(G54:G56)</f>
        <v>0</v>
      </c>
      <c r="H53" s="32">
        <f t="shared" si="1"/>
        <v>3746907.25</v>
      </c>
    </row>
    <row r="54" spans="1:8" x14ac:dyDescent="0.2">
      <c r="A54" s="25">
        <v>6100</v>
      </c>
      <c r="B54" s="9" t="s">
        <v>106</v>
      </c>
      <c r="C54" s="11">
        <v>0</v>
      </c>
      <c r="D54" s="11">
        <v>0</v>
      </c>
      <c r="E54" s="11">
        <f t="shared" si="0"/>
        <v>0</v>
      </c>
      <c r="F54" s="11">
        <v>0</v>
      </c>
      <c r="G54" s="11">
        <v>0</v>
      </c>
      <c r="H54" s="11">
        <f t="shared" si="1"/>
        <v>0</v>
      </c>
    </row>
    <row r="55" spans="1:8" x14ac:dyDescent="0.2">
      <c r="A55" s="25">
        <v>6200</v>
      </c>
      <c r="B55" s="9" t="s">
        <v>107</v>
      </c>
      <c r="C55" s="11">
        <v>0</v>
      </c>
      <c r="D55" s="11">
        <v>0</v>
      </c>
      <c r="E55" s="11">
        <f t="shared" si="0"/>
        <v>0</v>
      </c>
      <c r="F55" s="11">
        <v>0</v>
      </c>
      <c r="G55" s="11">
        <v>0</v>
      </c>
      <c r="H55" s="11">
        <f t="shared" si="1"/>
        <v>0</v>
      </c>
    </row>
    <row r="56" spans="1:8" x14ac:dyDescent="0.2">
      <c r="A56" s="25">
        <v>6300</v>
      </c>
      <c r="B56" s="9" t="s">
        <v>108</v>
      </c>
      <c r="C56" s="11">
        <v>3971907.25</v>
      </c>
      <c r="D56" s="11">
        <v>-225000</v>
      </c>
      <c r="E56" s="11">
        <f t="shared" si="0"/>
        <v>3746907.25</v>
      </c>
      <c r="F56" s="11">
        <v>0</v>
      </c>
      <c r="G56" s="11">
        <v>0</v>
      </c>
      <c r="H56" s="11">
        <f t="shared" si="1"/>
        <v>3746907.25</v>
      </c>
    </row>
    <row r="57" spans="1:8" x14ac:dyDescent="0.2">
      <c r="A57" s="26" t="s">
        <v>65</v>
      </c>
      <c r="B57" s="5"/>
      <c r="C57" s="32">
        <f>SUM(C58:C64)</f>
        <v>0</v>
      </c>
      <c r="D57" s="32">
        <f>SUM(D58:D64)</f>
        <v>0</v>
      </c>
      <c r="E57" s="32">
        <f t="shared" si="0"/>
        <v>0</v>
      </c>
      <c r="F57" s="32">
        <f>SUM(F58:F64)</f>
        <v>0</v>
      </c>
      <c r="G57" s="32">
        <f>SUM(G58:G64)</f>
        <v>0</v>
      </c>
      <c r="H57" s="32">
        <f t="shared" si="1"/>
        <v>0</v>
      </c>
    </row>
    <row r="58" spans="1:8" x14ac:dyDescent="0.2">
      <c r="A58" s="25">
        <v>7100</v>
      </c>
      <c r="B58" s="9" t="s">
        <v>109</v>
      </c>
      <c r="C58" s="11">
        <v>0</v>
      </c>
      <c r="D58" s="11">
        <v>0</v>
      </c>
      <c r="E58" s="11">
        <f t="shared" si="0"/>
        <v>0</v>
      </c>
      <c r="F58" s="11">
        <v>0</v>
      </c>
      <c r="G58" s="11">
        <v>0</v>
      </c>
      <c r="H58" s="11">
        <f t="shared" si="1"/>
        <v>0</v>
      </c>
    </row>
    <row r="59" spans="1:8" x14ac:dyDescent="0.2">
      <c r="A59" s="25">
        <v>7200</v>
      </c>
      <c r="B59" s="9" t="s">
        <v>110</v>
      </c>
      <c r="C59" s="11">
        <v>0</v>
      </c>
      <c r="D59" s="11">
        <v>0</v>
      </c>
      <c r="E59" s="11">
        <f t="shared" si="0"/>
        <v>0</v>
      </c>
      <c r="F59" s="11">
        <v>0</v>
      </c>
      <c r="G59" s="11">
        <v>0</v>
      </c>
      <c r="H59" s="11">
        <f t="shared" si="1"/>
        <v>0</v>
      </c>
    </row>
    <row r="60" spans="1:8" x14ac:dyDescent="0.2">
      <c r="A60" s="25">
        <v>7300</v>
      </c>
      <c r="B60" s="9" t="s">
        <v>111</v>
      </c>
      <c r="C60" s="11">
        <v>0</v>
      </c>
      <c r="D60" s="11">
        <v>0</v>
      </c>
      <c r="E60" s="11">
        <f t="shared" si="0"/>
        <v>0</v>
      </c>
      <c r="F60" s="11">
        <v>0</v>
      </c>
      <c r="G60" s="11">
        <v>0</v>
      </c>
      <c r="H60" s="11">
        <f t="shared" si="1"/>
        <v>0</v>
      </c>
    </row>
    <row r="61" spans="1:8" x14ac:dyDescent="0.2">
      <c r="A61" s="25">
        <v>7400</v>
      </c>
      <c r="B61" s="9" t="s">
        <v>112</v>
      </c>
      <c r="C61" s="11">
        <v>0</v>
      </c>
      <c r="D61" s="11">
        <v>0</v>
      </c>
      <c r="E61" s="11">
        <f t="shared" si="0"/>
        <v>0</v>
      </c>
      <c r="F61" s="11">
        <v>0</v>
      </c>
      <c r="G61" s="11">
        <v>0</v>
      </c>
      <c r="H61" s="11">
        <f t="shared" si="1"/>
        <v>0</v>
      </c>
    </row>
    <row r="62" spans="1:8" x14ac:dyDescent="0.2">
      <c r="A62" s="25">
        <v>7500</v>
      </c>
      <c r="B62" s="9" t="s">
        <v>113</v>
      </c>
      <c r="C62" s="11">
        <v>0</v>
      </c>
      <c r="D62" s="11">
        <v>0</v>
      </c>
      <c r="E62" s="11">
        <f t="shared" si="0"/>
        <v>0</v>
      </c>
      <c r="F62" s="11">
        <v>0</v>
      </c>
      <c r="G62" s="11">
        <v>0</v>
      </c>
      <c r="H62" s="11">
        <f t="shared" si="1"/>
        <v>0</v>
      </c>
    </row>
    <row r="63" spans="1:8" x14ac:dyDescent="0.2">
      <c r="A63" s="25">
        <v>7600</v>
      </c>
      <c r="B63" s="9" t="s">
        <v>114</v>
      </c>
      <c r="C63" s="11">
        <v>0</v>
      </c>
      <c r="D63" s="11">
        <v>0</v>
      </c>
      <c r="E63" s="11">
        <f t="shared" si="0"/>
        <v>0</v>
      </c>
      <c r="F63" s="11">
        <v>0</v>
      </c>
      <c r="G63" s="11">
        <v>0</v>
      </c>
      <c r="H63" s="11">
        <f t="shared" si="1"/>
        <v>0</v>
      </c>
    </row>
    <row r="64" spans="1:8" x14ac:dyDescent="0.2">
      <c r="A64" s="25">
        <v>7900</v>
      </c>
      <c r="B64" s="9" t="s">
        <v>115</v>
      </c>
      <c r="C64" s="11">
        <v>0</v>
      </c>
      <c r="D64" s="11">
        <v>0</v>
      </c>
      <c r="E64" s="11">
        <f t="shared" si="0"/>
        <v>0</v>
      </c>
      <c r="F64" s="11">
        <v>0</v>
      </c>
      <c r="G64" s="11">
        <v>0</v>
      </c>
      <c r="H64" s="11">
        <f t="shared" si="1"/>
        <v>0</v>
      </c>
    </row>
    <row r="65" spans="1:8" x14ac:dyDescent="0.2">
      <c r="A65" s="26" t="s">
        <v>66</v>
      </c>
      <c r="B65" s="5"/>
      <c r="C65" s="32">
        <f>SUM(C66:C68)</f>
        <v>0</v>
      </c>
      <c r="D65" s="32">
        <f>SUM(D66:D68)</f>
        <v>0</v>
      </c>
      <c r="E65" s="32">
        <f t="shared" si="0"/>
        <v>0</v>
      </c>
      <c r="F65" s="32">
        <f>SUM(F66:F68)</f>
        <v>0</v>
      </c>
      <c r="G65" s="32">
        <f>SUM(G66:G68)</f>
        <v>0</v>
      </c>
      <c r="H65" s="32">
        <f t="shared" si="1"/>
        <v>0</v>
      </c>
    </row>
    <row r="66" spans="1:8" x14ac:dyDescent="0.2">
      <c r="A66" s="25">
        <v>8100</v>
      </c>
      <c r="B66" s="9" t="s">
        <v>37</v>
      </c>
      <c r="C66" s="11">
        <v>0</v>
      </c>
      <c r="D66" s="11">
        <v>0</v>
      </c>
      <c r="E66" s="11">
        <f t="shared" si="0"/>
        <v>0</v>
      </c>
      <c r="F66" s="11">
        <v>0</v>
      </c>
      <c r="G66" s="11">
        <v>0</v>
      </c>
      <c r="H66" s="11">
        <f t="shared" si="1"/>
        <v>0</v>
      </c>
    </row>
    <row r="67" spans="1:8" x14ac:dyDescent="0.2">
      <c r="A67" s="25">
        <v>8300</v>
      </c>
      <c r="B67" s="9" t="s">
        <v>38</v>
      </c>
      <c r="C67" s="11">
        <v>0</v>
      </c>
      <c r="D67" s="11">
        <v>0</v>
      </c>
      <c r="E67" s="11">
        <f t="shared" si="0"/>
        <v>0</v>
      </c>
      <c r="F67" s="11">
        <v>0</v>
      </c>
      <c r="G67" s="11">
        <v>0</v>
      </c>
      <c r="H67" s="11">
        <f t="shared" si="1"/>
        <v>0</v>
      </c>
    </row>
    <row r="68" spans="1:8" x14ac:dyDescent="0.2">
      <c r="A68" s="25">
        <v>8500</v>
      </c>
      <c r="B68" s="9" t="s">
        <v>39</v>
      </c>
      <c r="C68" s="11">
        <v>0</v>
      </c>
      <c r="D68" s="11">
        <v>0</v>
      </c>
      <c r="E68" s="11">
        <f t="shared" si="0"/>
        <v>0</v>
      </c>
      <c r="F68" s="11">
        <v>0</v>
      </c>
      <c r="G68" s="11">
        <v>0</v>
      </c>
      <c r="H68" s="11">
        <f t="shared" si="1"/>
        <v>0</v>
      </c>
    </row>
    <row r="69" spans="1:8" x14ac:dyDescent="0.2">
      <c r="A69" s="26" t="s">
        <v>67</v>
      </c>
      <c r="B69" s="5"/>
      <c r="C69" s="32">
        <f>SUM(C70:C76)</f>
        <v>0</v>
      </c>
      <c r="D69" s="32">
        <f>SUM(D70:D76)</f>
        <v>0</v>
      </c>
      <c r="E69" s="32">
        <f t="shared" si="0"/>
        <v>0</v>
      </c>
      <c r="F69" s="32">
        <f>SUM(F70:F76)</f>
        <v>0</v>
      </c>
      <c r="G69" s="32">
        <f>SUM(G70:G76)</f>
        <v>0</v>
      </c>
      <c r="H69" s="32">
        <f t="shared" si="1"/>
        <v>0</v>
      </c>
    </row>
    <row r="70" spans="1:8" x14ac:dyDescent="0.2">
      <c r="A70" s="25">
        <v>9100</v>
      </c>
      <c r="B70" s="9" t="s">
        <v>116</v>
      </c>
      <c r="C70" s="11">
        <v>0</v>
      </c>
      <c r="D70" s="11">
        <v>0</v>
      </c>
      <c r="E70" s="11">
        <f t="shared" ref="E70:E76" si="2">C70+D70</f>
        <v>0</v>
      </c>
      <c r="F70" s="11">
        <v>0</v>
      </c>
      <c r="G70" s="11">
        <v>0</v>
      </c>
      <c r="H70" s="11">
        <f t="shared" ref="H70:H76" si="3">E70-F70</f>
        <v>0</v>
      </c>
    </row>
    <row r="71" spans="1:8" x14ac:dyDescent="0.2">
      <c r="A71" s="25">
        <v>9200</v>
      </c>
      <c r="B71" s="9" t="s">
        <v>117</v>
      </c>
      <c r="C71" s="11">
        <v>0</v>
      </c>
      <c r="D71" s="11">
        <v>0</v>
      </c>
      <c r="E71" s="11">
        <f t="shared" si="2"/>
        <v>0</v>
      </c>
      <c r="F71" s="11">
        <v>0</v>
      </c>
      <c r="G71" s="11">
        <v>0</v>
      </c>
      <c r="H71" s="11">
        <f t="shared" si="3"/>
        <v>0</v>
      </c>
    </row>
    <row r="72" spans="1:8" x14ac:dyDescent="0.2">
      <c r="A72" s="25">
        <v>9300</v>
      </c>
      <c r="B72" s="9" t="s">
        <v>118</v>
      </c>
      <c r="C72" s="11">
        <v>0</v>
      </c>
      <c r="D72" s="11">
        <v>0</v>
      </c>
      <c r="E72" s="11">
        <f t="shared" si="2"/>
        <v>0</v>
      </c>
      <c r="F72" s="11">
        <v>0</v>
      </c>
      <c r="G72" s="11">
        <v>0</v>
      </c>
      <c r="H72" s="11">
        <f t="shared" si="3"/>
        <v>0</v>
      </c>
    </row>
    <row r="73" spans="1:8" x14ac:dyDescent="0.2">
      <c r="A73" s="25">
        <v>9400</v>
      </c>
      <c r="B73" s="9" t="s">
        <v>119</v>
      </c>
      <c r="C73" s="11">
        <v>0</v>
      </c>
      <c r="D73" s="11">
        <v>0</v>
      </c>
      <c r="E73" s="11">
        <f t="shared" si="2"/>
        <v>0</v>
      </c>
      <c r="F73" s="11">
        <v>0</v>
      </c>
      <c r="G73" s="11">
        <v>0</v>
      </c>
      <c r="H73" s="11">
        <f t="shared" si="3"/>
        <v>0</v>
      </c>
    </row>
    <row r="74" spans="1:8" x14ac:dyDescent="0.2">
      <c r="A74" s="25">
        <v>9500</v>
      </c>
      <c r="B74" s="9" t="s">
        <v>120</v>
      </c>
      <c r="C74" s="11">
        <v>0</v>
      </c>
      <c r="D74" s="11">
        <v>0</v>
      </c>
      <c r="E74" s="11">
        <f t="shared" si="2"/>
        <v>0</v>
      </c>
      <c r="F74" s="11">
        <v>0</v>
      </c>
      <c r="G74" s="11">
        <v>0</v>
      </c>
      <c r="H74" s="11">
        <f t="shared" si="3"/>
        <v>0</v>
      </c>
    </row>
    <row r="75" spans="1:8" x14ac:dyDescent="0.2">
      <c r="A75" s="25">
        <v>9600</v>
      </c>
      <c r="B75" s="9" t="s">
        <v>121</v>
      </c>
      <c r="C75" s="11">
        <v>0</v>
      </c>
      <c r="D75" s="11">
        <v>0</v>
      </c>
      <c r="E75" s="11">
        <f t="shared" si="2"/>
        <v>0</v>
      </c>
      <c r="F75" s="11">
        <v>0</v>
      </c>
      <c r="G75" s="11">
        <v>0</v>
      </c>
      <c r="H75" s="11">
        <f t="shared" si="3"/>
        <v>0</v>
      </c>
    </row>
    <row r="76" spans="1:8" x14ac:dyDescent="0.2">
      <c r="A76" s="29">
        <v>9900</v>
      </c>
      <c r="B76" s="10" t="s">
        <v>122</v>
      </c>
      <c r="C76" s="33">
        <v>0</v>
      </c>
      <c r="D76" s="33">
        <v>0</v>
      </c>
      <c r="E76" s="33">
        <f t="shared" si="2"/>
        <v>0</v>
      </c>
      <c r="F76" s="33">
        <v>0</v>
      </c>
      <c r="G76" s="33">
        <v>0</v>
      </c>
      <c r="H76" s="33">
        <f t="shared" si="3"/>
        <v>0</v>
      </c>
    </row>
    <row r="77" spans="1:8" x14ac:dyDescent="0.2">
      <c r="A77" s="6"/>
      <c r="B77" s="27" t="s">
        <v>51</v>
      </c>
      <c r="C77" s="34">
        <f t="shared" ref="C77:H77" si="4">SUM(C5+C13+C23+C33+C43+C53+C57+C65+C69)</f>
        <v>66451795.68</v>
      </c>
      <c r="D77" s="34">
        <f t="shared" si="4"/>
        <v>823412.99999999953</v>
      </c>
      <c r="E77" s="34">
        <f t="shared" si="4"/>
        <v>67275208.680000007</v>
      </c>
      <c r="F77" s="34">
        <f t="shared" si="4"/>
        <v>54496246.980000004</v>
      </c>
      <c r="G77" s="34">
        <f t="shared" si="4"/>
        <v>54393472.430000007</v>
      </c>
      <c r="H77" s="34">
        <f t="shared" si="4"/>
        <v>12778961.699999997</v>
      </c>
    </row>
    <row r="79" spans="1:8" x14ac:dyDescent="0.2">
      <c r="A79" s="1" t="s">
        <v>126</v>
      </c>
    </row>
    <row r="80" spans="1:8" s="40" customFormat="1" x14ac:dyDescent="0.2">
      <c r="A80" s="38"/>
      <c r="B80" s="39"/>
    </row>
    <row r="81" spans="1:1" s="40" customFormat="1" ht="12.75" x14ac:dyDescent="0.2">
      <c r="A81" s="41"/>
    </row>
    <row r="82" spans="1:1" s="40" customFormat="1" ht="12.75" x14ac:dyDescent="0.2">
      <c r="A82" s="41"/>
    </row>
    <row r="83" spans="1:1" s="40" customFormat="1" x14ac:dyDescent="0.2"/>
    <row r="84" spans="1:1" s="40" customFormat="1" x14ac:dyDescent="0.2"/>
    <row r="85" spans="1:1" s="40" customFormat="1" x14ac:dyDescent="0.2"/>
    <row r="86" spans="1:1" s="40" customFormat="1" x14ac:dyDescent="0.2"/>
    <row r="87" spans="1:1" s="40" customFormat="1" x14ac:dyDescent="0.2"/>
    <row r="88" spans="1:1" s="40" customFormat="1" x14ac:dyDescent="0.2"/>
    <row r="89" spans="1:1" s="40" customFormat="1" x14ac:dyDescent="0.2"/>
    <row r="90" spans="1:1" s="40" customFormat="1" x14ac:dyDescent="0.2"/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showGridLines="0" zoomScaleNormal="100" workbookViewId="0">
      <selection activeCell="A13" sqref="A13:XFD23"/>
    </sheetView>
  </sheetViews>
  <sheetFormatPr baseColWidth="10" defaultRowHeight="11.25" x14ac:dyDescent="0.2"/>
  <cols>
    <col min="1" max="1" width="0.3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46" t="s">
        <v>130</v>
      </c>
      <c r="B1" s="47"/>
      <c r="C1" s="47"/>
      <c r="D1" s="47"/>
      <c r="E1" s="47"/>
      <c r="F1" s="47"/>
      <c r="G1" s="47"/>
      <c r="H1" s="48"/>
    </row>
    <row r="2" spans="1:8" x14ac:dyDescent="0.2">
      <c r="A2" s="51" t="s">
        <v>52</v>
      </c>
      <c r="B2" s="52"/>
      <c r="C2" s="46" t="s">
        <v>58</v>
      </c>
      <c r="D2" s="47"/>
      <c r="E2" s="47"/>
      <c r="F2" s="47"/>
      <c r="G2" s="48"/>
      <c r="H2" s="49" t="s">
        <v>57</v>
      </c>
    </row>
    <row r="3" spans="1:8" ht="24.95" customHeight="1" x14ac:dyDescent="0.2">
      <c r="A3" s="53"/>
      <c r="B3" s="54"/>
      <c r="C3" s="7" t="s">
        <v>53</v>
      </c>
      <c r="D3" s="7" t="s">
        <v>123</v>
      </c>
      <c r="E3" s="7" t="s">
        <v>54</v>
      </c>
      <c r="F3" s="7" t="s">
        <v>55</v>
      </c>
      <c r="G3" s="7" t="s">
        <v>56</v>
      </c>
      <c r="H3" s="50"/>
    </row>
    <row r="4" spans="1:8" x14ac:dyDescent="0.2">
      <c r="A4" s="55"/>
      <c r="B4" s="56"/>
      <c r="C4" s="8">
        <v>1</v>
      </c>
      <c r="D4" s="8">
        <v>2</v>
      </c>
      <c r="E4" s="8" t="s">
        <v>124</v>
      </c>
      <c r="F4" s="8">
        <v>4</v>
      </c>
      <c r="G4" s="8">
        <v>5</v>
      </c>
      <c r="H4" s="8" t="s">
        <v>125</v>
      </c>
    </row>
    <row r="5" spans="1:8" x14ac:dyDescent="0.2">
      <c r="A5" s="4"/>
      <c r="B5" s="12" t="s">
        <v>0</v>
      </c>
      <c r="C5" s="35">
        <v>52741099.670000002</v>
      </c>
      <c r="D5" s="35">
        <v>3267913</v>
      </c>
      <c r="E5" s="35">
        <f>C5+D5</f>
        <v>56009012.670000002</v>
      </c>
      <c r="F5" s="35">
        <v>50359596.640000001</v>
      </c>
      <c r="G5" s="35">
        <v>50256822.090000004</v>
      </c>
      <c r="H5" s="35">
        <f>E5-F5</f>
        <v>5649416.0300000012</v>
      </c>
    </row>
    <row r="6" spans="1:8" x14ac:dyDescent="0.2">
      <c r="A6" s="4"/>
      <c r="B6" s="12" t="s">
        <v>1</v>
      </c>
      <c r="C6" s="35">
        <v>13710696.01</v>
      </c>
      <c r="D6" s="35">
        <v>-2444500</v>
      </c>
      <c r="E6" s="35">
        <f>C6+D6</f>
        <v>11266196.01</v>
      </c>
      <c r="F6" s="35">
        <v>4136650.34</v>
      </c>
      <c r="G6" s="35">
        <v>4136650.34</v>
      </c>
      <c r="H6" s="35">
        <f>E6-F6</f>
        <v>7129545.6699999999</v>
      </c>
    </row>
    <row r="7" spans="1:8" x14ac:dyDescent="0.2">
      <c r="A7" s="4"/>
      <c r="B7" s="12" t="s">
        <v>2</v>
      </c>
      <c r="C7" s="35">
        <v>0</v>
      </c>
      <c r="D7" s="35">
        <v>0</v>
      </c>
      <c r="E7" s="35">
        <f>C7+D7</f>
        <v>0</v>
      </c>
      <c r="F7" s="35">
        <v>0</v>
      </c>
      <c r="G7" s="35">
        <v>0</v>
      </c>
      <c r="H7" s="35">
        <f>E7-F7</f>
        <v>0</v>
      </c>
    </row>
    <row r="8" spans="1:8" x14ac:dyDescent="0.2">
      <c r="A8" s="4"/>
      <c r="B8" s="12" t="s">
        <v>40</v>
      </c>
      <c r="C8" s="35">
        <v>0</v>
      </c>
      <c r="D8" s="35">
        <v>0</v>
      </c>
      <c r="E8" s="35">
        <f>C8+D8</f>
        <v>0</v>
      </c>
      <c r="F8" s="35">
        <v>0</v>
      </c>
      <c r="G8" s="35">
        <v>0</v>
      </c>
      <c r="H8" s="35">
        <f>E8-F8</f>
        <v>0</v>
      </c>
    </row>
    <row r="9" spans="1:8" x14ac:dyDescent="0.2">
      <c r="A9" s="4"/>
      <c r="B9" s="30" t="s">
        <v>37</v>
      </c>
      <c r="C9" s="36">
        <v>0</v>
      </c>
      <c r="D9" s="36">
        <v>0</v>
      </c>
      <c r="E9" s="36">
        <f>C9+D9</f>
        <v>0</v>
      </c>
      <c r="F9" s="36">
        <v>0</v>
      </c>
      <c r="G9" s="36">
        <v>0</v>
      </c>
      <c r="H9" s="36">
        <f>E9-F9</f>
        <v>0</v>
      </c>
    </row>
    <row r="10" spans="1:8" x14ac:dyDescent="0.2">
      <c r="A10" s="13"/>
      <c r="B10" s="27" t="s">
        <v>51</v>
      </c>
      <c r="C10" s="34">
        <f t="shared" ref="C10:H10" si="0">SUM(C5+C6+C7+C8+C9)</f>
        <v>66451795.68</v>
      </c>
      <c r="D10" s="34">
        <f t="shared" si="0"/>
        <v>823413</v>
      </c>
      <c r="E10" s="34">
        <f t="shared" si="0"/>
        <v>67275208.680000007</v>
      </c>
      <c r="F10" s="34">
        <f t="shared" si="0"/>
        <v>54496246.980000004</v>
      </c>
      <c r="G10" s="34">
        <f t="shared" si="0"/>
        <v>54393472.430000007</v>
      </c>
      <c r="H10" s="34">
        <f t="shared" si="0"/>
        <v>12778961.700000001</v>
      </c>
    </row>
    <row r="12" spans="1:8" x14ac:dyDescent="0.2">
      <c r="A12" s="1" t="s">
        <v>126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showGridLines="0" tabSelected="1" workbookViewId="0">
      <selection activeCell="K22" sqref="K22"/>
    </sheetView>
  </sheetViews>
  <sheetFormatPr baseColWidth="10" defaultRowHeight="11.25" x14ac:dyDescent="0.2"/>
  <cols>
    <col min="1" max="1" width="1.33203125" style="1" customWidth="1"/>
    <col min="2" max="2" width="56" style="45" customWidth="1"/>
    <col min="3" max="3" width="16.33203125" style="1" customWidth="1"/>
    <col min="4" max="4" width="17.33203125" style="1" customWidth="1"/>
    <col min="5" max="5" width="17" style="1" customWidth="1"/>
    <col min="6" max="6" width="16.83203125" style="1" customWidth="1"/>
    <col min="7" max="7" width="16.33203125" style="1" customWidth="1"/>
    <col min="8" max="8" width="15.6640625" style="1" customWidth="1"/>
    <col min="9" max="16384" width="12" style="1"/>
  </cols>
  <sheetData>
    <row r="1" spans="1:8" ht="51" customHeight="1" x14ac:dyDescent="0.2">
      <c r="A1" s="46" t="s">
        <v>144</v>
      </c>
      <c r="B1" s="47"/>
      <c r="C1" s="47"/>
      <c r="D1" s="47"/>
      <c r="E1" s="47"/>
      <c r="F1" s="47"/>
      <c r="G1" s="47"/>
      <c r="H1" s="48"/>
    </row>
    <row r="2" spans="1:8" x14ac:dyDescent="0.2">
      <c r="A2" s="51" t="s">
        <v>52</v>
      </c>
      <c r="B2" s="52"/>
      <c r="C2" s="46" t="s">
        <v>58</v>
      </c>
      <c r="D2" s="47"/>
      <c r="E2" s="47"/>
      <c r="F2" s="47"/>
      <c r="G2" s="48"/>
      <c r="H2" s="49" t="s">
        <v>57</v>
      </c>
    </row>
    <row r="3" spans="1:8" ht="22.5" x14ac:dyDescent="0.2">
      <c r="A3" s="53"/>
      <c r="B3" s="54"/>
      <c r="C3" s="7" t="s">
        <v>53</v>
      </c>
      <c r="D3" s="7" t="s">
        <v>123</v>
      </c>
      <c r="E3" s="7" t="s">
        <v>54</v>
      </c>
      <c r="F3" s="7" t="s">
        <v>55</v>
      </c>
      <c r="G3" s="7" t="s">
        <v>56</v>
      </c>
      <c r="H3" s="50"/>
    </row>
    <row r="4" spans="1:8" x14ac:dyDescent="0.2">
      <c r="A4" s="55"/>
      <c r="B4" s="56"/>
      <c r="C4" s="8">
        <v>1</v>
      </c>
      <c r="D4" s="8">
        <v>2</v>
      </c>
      <c r="E4" s="8" t="s">
        <v>124</v>
      </c>
      <c r="F4" s="8">
        <v>4</v>
      </c>
      <c r="G4" s="8">
        <v>5</v>
      </c>
      <c r="H4" s="8" t="s">
        <v>125</v>
      </c>
    </row>
    <row r="5" spans="1:8" x14ac:dyDescent="0.2">
      <c r="A5" s="15"/>
      <c r="B5" s="42"/>
      <c r="C5" s="17"/>
      <c r="D5" s="17"/>
      <c r="E5" s="17"/>
      <c r="F5" s="17"/>
      <c r="G5" s="17"/>
      <c r="H5" s="17"/>
    </row>
    <row r="6" spans="1:8" x14ac:dyDescent="0.2">
      <c r="A6" s="3"/>
      <c r="B6" s="43" t="s">
        <v>131</v>
      </c>
      <c r="C6" s="11">
        <v>2288149.89</v>
      </c>
      <c r="D6" s="11">
        <v>119144.03</v>
      </c>
      <c r="E6" s="11">
        <f>C6+D6</f>
        <v>2407293.92</v>
      </c>
      <c r="F6" s="11">
        <v>2065370.64</v>
      </c>
      <c r="G6" s="11">
        <v>2063488.34</v>
      </c>
      <c r="H6" s="11">
        <f>E6-F6</f>
        <v>341923.28</v>
      </c>
    </row>
    <row r="7" spans="1:8" x14ac:dyDescent="0.2">
      <c r="A7" s="3"/>
      <c r="B7" s="43" t="s">
        <v>132</v>
      </c>
      <c r="C7" s="11">
        <v>1122360.72</v>
      </c>
      <c r="D7" s="11">
        <v>53108.03</v>
      </c>
      <c r="E7" s="11">
        <f t="shared" ref="E7:E12" si="0">C7+D7</f>
        <v>1175468.75</v>
      </c>
      <c r="F7" s="11">
        <v>1030333.64</v>
      </c>
      <c r="G7" s="11">
        <v>1027749.89</v>
      </c>
      <c r="H7" s="11">
        <f t="shared" ref="H7:H12" si="1">E7-F7</f>
        <v>145135.10999999999</v>
      </c>
    </row>
    <row r="8" spans="1:8" x14ac:dyDescent="0.2">
      <c r="A8" s="3"/>
      <c r="B8" s="43" t="s">
        <v>133</v>
      </c>
      <c r="C8" s="11">
        <v>13465670.970000001</v>
      </c>
      <c r="D8" s="11">
        <v>1783849.79</v>
      </c>
      <c r="E8" s="11">
        <f t="shared" si="0"/>
        <v>15249520.760000002</v>
      </c>
      <c r="F8" s="11">
        <v>12272229.42</v>
      </c>
      <c r="G8" s="11">
        <v>12260922.25</v>
      </c>
      <c r="H8" s="11">
        <f t="shared" si="1"/>
        <v>2977291.3400000017</v>
      </c>
    </row>
    <row r="9" spans="1:8" x14ac:dyDescent="0.2">
      <c r="A9" s="3"/>
      <c r="B9" s="43" t="s">
        <v>134</v>
      </c>
      <c r="C9" s="11">
        <v>5213739.0199999996</v>
      </c>
      <c r="D9" s="11">
        <v>544287.5</v>
      </c>
      <c r="E9" s="11">
        <f t="shared" si="0"/>
        <v>5758026.5199999996</v>
      </c>
      <c r="F9" s="11">
        <v>5255745.7300000004</v>
      </c>
      <c r="G9" s="11">
        <v>5253416.53</v>
      </c>
      <c r="H9" s="11">
        <f t="shared" si="1"/>
        <v>502280.78999999911</v>
      </c>
    </row>
    <row r="10" spans="1:8" x14ac:dyDescent="0.2">
      <c r="A10" s="3"/>
      <c r="B10" s="43" t="s">
        <v>135</v>
      </c>
      <c r="C10" s="11">
        <v>2092480.2</v>
      </c>
      <c r="D10" s="11">
        <v>10209.51</v>
      </c>
      <c r="E10" s="11">
        <f t="shared" si="0"/>
        <v>2102689.71</v>
      </c>
      <c r="F10" s="11">
        <v>1338951.01</v>
      </c>
      <c r="G10" s="11">
        <v>1322528.3600000001</v>
      </c>
      <c r="H10" s="11">
        <f t="shared" si="1"/>
        <v>763738.7</v>
      </c>
    </row>
    <row r="11" spans="1:8" x14ac:dyDescent="0.2">
      <c r="A11" s="3"/>
      <c r="B11" s="43" t="s">
        <v>136</v>
      </c>
      <c r="C11" s="11">
        <v>5384132.4199999999</v>
      </c>
      <c r="D11" s="11">
        <v>-31766.17</v>
      </c>
      <c r="E11" s="11">
        <f t="shared" si="0"/>
        <v>5352366.25</v>
      </c>
      <c r="F11" s="11">
        <v>1234753.94</v>
      </c>
      <c r="G11" s="11">
        <v>1233433.94</v>
      </c>
      <c r="H11" s="11">
        <f t="shared" si="1"/>
        <v>4117612.31</v>
      </c>
    </row>
    <row r="12" spans="1:8" x14ac:dyDescent="0.2">
      <c r="A12" s="3"/>
      <c r="B12" s="43" t="s">
        <v>137</v>
      </c>
      <c r="C12" s="11">
        <v>939031.57</v>
      </c>
      <c r="D12" s="11">
        <v>28571.58</v>
      </c>
      <c r="E12" s="11">
        <f t="shared" si="0"/>
        <v>967603.14999999991</v>
      </c>
      <c r="F12" s="11">
        <v>661257.14</v>
      </c>
      <c r="G12" s="11">
        <v>659817.14</v>
      </c>
      <c r="H12" s="11">
        <f t="shared" si="1"/>
        <v>306346.00999999989</v>
      </c>
    </row>
    <row r="13" spans="1:8" x14ac:dyDescent="0.2">
      <c r="A13" s="3"/>
      <c r="B13" s="43" t="s">
        <v>138</v>
      </c>
      <c r="C13" s="11">
        <v>2984370.56</v>
      </c>
      <c r="D13" s="11">
        <v>85791.41</v>
      </c>
      <c r="E13" s="11">
        <f t="shared" ref="E13" si="2">C13+D13</f>
        <v>3070161.97</v>
      </c>
      <c r="F13" s="11">
        <v>2994445.21</v>
      </c>
      <c r="G13" s="11">
        <v>2994445.21</v>
      </c>
      <c r="H13" s="11">
        <f t="shared" ref="H13" si="3">E13-F13</f>
        <v>75716.760000000242</v>
      </c>
    </row>
    <row r="14" spans="1:8" x14ac:dyDescent="0.2">
      <c r="A14" s="3"/>
      <c r="B14" s="43" t="s">
        <v>139</v>
      </c>
      <c r="C14" s="11">
        <v>10844486.5</v>
      </c>
      <c r="D14" s="11">
        <v>2193887.25</v>
      </c>
      <c r="E14" s="11">
        <f t="shared" ref="E14" si="4">C14+D14</f>
        <v>13038373.75</v>
      </c>
      <c r="F14" s="11">
        <v>11395819.08</v>
      </c>
      <c r="G14" s="11">
        <v>11385965.109999999</v>
      </c>
      <c r="H14" s="11">
        <f t="shared" ref="H14" si="5">E14-F14</f>
        <v>1642554.67</v>
      </c>
    </row>
    <row r="15" spans="1:8" x14ac:dyDescent="0.2">
      <c r="A15" s="3"/>
      <c r="B15" s="43" t="s">
        <v>140</v>
      </c>
      <c r="C15" s="11">
        <v>897946.66</v>
      </c>
      <c r="D15" s="11">
        <v>3173.59</v>
      </c>
      <c r="E15" s="11">
        <f t="shared" ref="E15" si="6">C15+D15</f>
        <v>901120.25</v>
      </c>
      <c r="F15" s="11">
        <v>801548.18</v>
      </c>
      <c r="G15" s="11">
        <v>767348.18</v>
      </c>
      <c r="H15" s="11">
        <f t="shared" ref="H15" si="7">E15-F15</f>
        <v>99572.069999999949</v>
      </c>
    </row>
    <row r="16" spans="1:8" x14ac:dyDescent="0.2">
      <c r="A16" s="3"/>
      <c r="B16" s="43" t="s">
        <v>141</v>
      </c>
      <c r="C16" s="11">
        <v>11950651.789999999</v>
      </c>
      <c r="D16" s="11">
        <v>-7319.56</v>
      </c>
      <c r="E16" s="11">
        <f t="shared" ref="E16" si="8">C16+D16</f>
        <v>11943332.229999999</v>
      </c>
      <c r="F16" s="11">
        <v>11771488.35</v>
      </c>
      <c r="G16" s="11">
        <v>11770049.390000001</v>
      </c>
      <c r="H16" s="11">
        <f t="shared" ref="H16" si="9">E16-F16</f>
        <v>171843.87999999896</v>
      </c>
    </row>
    <row r="17" spans="1:8" x14ac:dyDescent="0.2">
      <c r="A17" s="3"/>
      <c r="B17" s="43" t="s">
        <v>142</v>
      </c>
      <c r="C17" s="11">
        <v>8928947.8800000008</v>
      </c>
      <c r="D17" s="11">
        <v>-4049523.96</v>
      </c>
      <c r="E17" s="11">
        <f t="shared" ref="E17" si="10">C17+D17</f>
        <v>4879423.9200000009</v>
      </c>
      <c r="F17" s="11">
        <v>3283262.21</v>
      </c>
      <c r="G17" s="11">
        <v>3263265.66</v>
      </c>
      <c r="H17" s="11">
        <f t="shared" ref="H17" si="11">E17-F17</f>
        <v>1596161.7100000009</v>
      </c>
    </row>
    <row r="18" spans="1:8" x14ac:dyDescent="0.2">
      <c r="A18" s="3"/>
      <c r="B18" s="43" t="s">
        <v>143</v>
      </c>
      <c r="C18" s="11">
        <v>339827.5</v>
      </c>
      <c r="D18" s="11">
        <v>90000</v>
      </c>
      <c r="E18" s="11">
        <f t="shared" ref="E18" si="12">C18+D18</f>
        <v>429827.5</v>
      </c>
      <c r="F18" s="11">
        <v>391042.43</v>
      </c>
      <c r="G18" s="11">
        <v>391042.43</v>
      </c>
      <c r="H18" s="11">
        <f t="shared" ref="H18" si="13">E18-F18</f>
        <v>38785.070000000007</v>
      </c>
    </row>
    <row r="19" spans="1:8" x14ac:dyDescent="0.2">
      <c r="A19" s="3"/>
      <c r="B19" s="43"/>
      <c r="C19" s="11"/>
      <c r="D19" s="11"/>
      <c r="E19" s="11"/>
      <c r="F19" s="11"/>
      <c r="G19" s="11"/>
      <c r="H19" s="11"/>
    </row>
    <row r="20" spans="1:8" x14ac:dyDescent="0.2">
      <c r="A20" s="14"/>
      <c r="B20" s="44" t="s">
        <v>51</v>
      </c>
      <c r="C20" s="37">
        <f t="shared" ref="C20:H20" si="14">SUM(C6:C19)</f>
        <v>66451795.679999992</v>
      </c>
      <c r="D20" s="37">
        <f t="shared" si="14"/>
        <v>823413</v>
      </c>
      <c r="E20" s="37">
        <f t="shared" si="14"/>
        <v>67275208.680000007</v>
      </c>
      <c r="F20" s="37">
        <f t="shared" si="14"/>
        <v>54496246.980000004</v>
      </c>
      <c r="G20" s="37">
        <f t="shared" si="14"/>
        <v>54393472.43</v>
      </c>
      <c r="H20" s="37">
        <f t="shared" si="14"/>
        <v>12778961.700000001</v>
      </c>
    </row>
    <row r="23" spans="1:8" x14ac:dyDescent="0.2">
      <c r="A23" s="46" t="s">
        <v>145</v>
      </c>
      <c r="B23" s="47"/>
      <c r="C23" s="47"/>
      <c r="D23" s="47"/>
      <c r="E23" s="47"/>
      <c r="F23" s="47"/>
      <c r="G23" s="47"/>
      <c r="H23" s="48"/>
    </row>
    <row r="24" spans="1:8" x14ac:dyDescent="0.2">
      <c r="A24" s="51" t="s">
        <v>52</v>
      </c>
      <c r="B24" s="52"/>
      <c r="C24" s="46" t="s">
        <v>58</v>
      </c>
      <c r="D24" s="47"/>
      <c r="E24" s="47"/>
      <c r="F24" s="47"/>
      <c r="G24" s="48"/>
      <c r="H24" s="49" t="s">
        <v>57</v>
      </c>
    </row>
    <row r="25" spans="1:8" ht="22.5" x14ac:dyDescent="0.2">
      <c r="A25" s="53"/>
      <c r="B25" s="54"/>
      <c r="C25" s="7" t="s">
        <v>53</v>
      </c>
      <c r="D25" s="7" t="s">
        <v>123</v>
      </c>
      <c r="E25" s="7" t="s">
        <v>54</v>
      </c>
      <c r="F25" s="7" t="s">
        <v>55</v>
      </c>
      <c r="G25" s="7" t="s">
        <v>56</v>
      </c>
      <c r="H25" s="50"/>
    </row>
    <row r="26" spans="1:8" x14ac:dyDescent="0.2">
      <c r="A26" s="55"/>
      <c r="B26" s="56"/>
      <c r="C26" s="8">
        <v>1</v>
      </c>
      <c r="D26" s="8">
        <v>2</v>
      </c>
      <c r="E26" s="8" t="s">
        <v>124</v>
      </c>
      <c r="F26" s="8">
        <v>4</v>
      </c>
      <c r="G26" s="8">
        <v>5</v>
      </c>
      <c r="H26" s="8" t="s">
        <v>125</v>
      </c>
    </row>
    <row r="27" spans="1:8" x14ac:dyDescent="0.2">
      <c r="A27" s="3"/>
      <c r="B27" s="16" t="s">
        <v>8</v>
      </c>
      <c r="C27" s="11">
        <v>0</v>
      </c>
      <c r="D27" s="11">
        <v>0</v>
      </c>
      <c r="E27" s="11">
        <f>C27+D27</f>
        <v>0</v>
      </c>
      <c r="F27" s="11">
        <v>0</v>
      </c>
      <c r="G27" s="11">
        <v>0</v>
      </c>
      <c r="H27" s="11">
        <f>E27-F27</f>
        <v>0</v>
      </c>
    </row>
    <row r="28" spans="1:8" x14ac:dyDescent="0.2">
      <c r="A28" s="3"/>
      <c r="B28" s="16" t="s">
        <v>9</v>
      </c>
      <c r="C28" s="11">
        <v>0</v>
      </c>
      <c r="D28" s="11">
        <v>0</v>
      </c>
      <c r="E28" s="11">
        <f t="shared" ref="E28:E30" si="15">C28+D28</f>
        <v>0</v>
      </c>
      <c r="F28" s="11">
        <v>0</v>
      </c>
      <c r="G28" s="11">
        <v>0</v>
      </c>
      <c r="H28" s="11">
        <f t="shared" ref="H28:H30" si="16">E28-F28</f>
        <v>0</v>
      </c>
    </row>
    <row r="29" spans="1:8" x14ac:dyDescent="0.2">
      <c r="A29" s="3"/>
      <c r="B29" s="16" t="s">
        <v>10</v>
      </c>
      <c r="C29" s="11">
        <v>0</v>
      </c>
      <c r="D29" s="11">
        <v>0</v>
      </c>
      <c r="E29" s="11">
        <f t="shared" si="15"/>
        <v>0</v>
      </c>
      <c r="F29" s="11">
        <v>0</v>
      </c>
      <c r="G29" s="11">
        <v>0</v>
      </c>
      <c r="H29" s="11">
        <f t="shared" si="16"/>
        <v>0</v>
      </c>
    </row>
    <row r="30" spans="1:8" x14ac:dyDescent="0.2">
      <c r="A30" s="3"/>
      <c r="B30" s="16" t="s">
        <v>127</v>
      </c>
      <c r="C30" s="11">
        <v>0</v>
      </c>
      <c r="D30" s="11">
        <v>0</v>
      </c>
      <c r="E30" s="11">
        <f t="shared" si="15"/>
        <v>0</v>
      </c>
      <c r="F30" s="11">
        <v>0</v>
      </c>
      <c r="G30" s="11">
        <v>0</v>
      </c>
      <c r="H30" s="11">
        <f t="shared" si="16"/>
        <v>0</v>
      </c>
    </row>
    <row r="31" spans="1:8" x14ac:dyDescent="0.2">
      <c r="A31" s="14"/>
      <c r="B31" s="44" t="s">
        <v>51</v>
      </c>
      <c r="C31" s="37">
        <f t="shared" ref="C31:H31" si="17">SUM(C27:C30)</f>
        <v>0</v>
      </c>
      <c r="D31" s="37">
        <f t="shared" si="17"/>
        <v>0</v>
      </c>
      <c r="E31" s="37">
        <f t="shared" si="17"/>
        <v>0</v>
      </c>
      <c r="F31" s="37">
        <f t="shared" si="17"/>
        <v>0</v>
      </c>
      <c r="G31" s="37">
        <f t="shared" si="17"/>
        <v>0</v>
      </c>
      <c r="H31" s="37">
        <f t="shared" si="17"/>
        <v>0</v>
      </c>
    </row>
    <row r="34" spans="1:8" x14ac:dyDescent="0.2">
      <c r="A34" s="46" t="s">
        <v>146</v>
      </c>
      <c r="B34" s="47"/>
      <c r="C34" s="47"/>
      <c r="D34" s="47"/>
      <c r="E34" s="47"/>
      <c r="F34" s="47"/>
      <c r="G34" s="47"/>
      <c r="H34" s="48"/>
    </row>
    <row r="35" spans="1:8" x14ac:dyDescent="0.2">
      <c r="A35" s="51" t="s">
        <v>52</v>
      </c>
      <c r="B35" s="52"/>
      <c r="C35" s="46" t="s">
        <v>58</v>
      </c>
      <c r="D35" s="47"/>
      <c r="E35" s="47"/>
      <c r="F35" s="47"/>
      <c r="G35" s="48"/>
      <c r="H35" s="49" t="s">
        <v>57</v>
      </c>
    </row>
    <row r="36" spans="1:8" ht="22.5" x14ac:dyDescent="0.2">
      <c r="A36" s="53"/>
      <c r="B36" s="54"/>
      <c r="C36" s="7" t="s">
        <v>53</v>
      </c>
      <c r="D36" s="7" t="s">
        <v>123</v>
      </c>
      <c r="E36" s="7" t="s">
        <v>54</v>
      </c>
      <c r="F36" s="7" t="s">
        <v>55</v>
      </c>
      <c r="G36" s="7" t="s">
        <v>56</v>
      </c>
      <c r="H36" s="50"/>
    </row>
    <row r="37" spans="1:8" x14ac:dyDescent="0.2">
      <c r="A37" s="55"/>
      <c r="B37" s="56"/>
      <c r="C37" s="8">
        <v>1</v>
      </c>
      <c r="D37" s="8">
        <v>2</v>
      </c>
      <c r="E37" s="8" t="s">
        <v>124</v>
      </c>
      <c r="F37" s="8">
        <v>4</v>
      </c>
      <c r="G37" s="8">
        <v>5</v>
      </c>
      <c r="H37" s="8" t="s">
        <v>125</v>
      </c>
    </row>
    <row r="38" spans="1:8" ht="22.5" x14ac:dyDescent="0.2">
      <c r="A38" s="3"/>
      <c r="B38" s="16" t="s">
        <v>12</v>
      </c>
      <c r="C38" s="11">
        <v>66451795.68</v>
      </c>
      <c r="D38" s="11">
        <v>823413</v>
      </c>
      <c r="E38" s="11">
        <f t="shared" ref="E38:E44" si="18">C38+D38</f>
        <v>67275208.680000007</v>
      </c>
      <c r="F38" s="11">
        <v>54496246.979999997</v>
      </c>
      <c r="G38" s="11">
        <v>54393472.43</v>
      </c>
      <c r="H38" s="11">
        <f t="shared" ref="H38:H44" si="19">E38-F38</f>
        <v>12778961.70000001</v>
      </c>
    </row>
    <row r="39" spans="1:8" x14ac:dyDescent="0.2">
      <c r="A39" s="3"/>
      <c r="B39" s="16" t="s">
        <v>11</v>
      </c>
      <c r="C39" s="11">
        <v>0</v>
      </c>
      <c r="D39" s="11">
        <v>0</v>
      </c>
      <c r="E39" s="11">
        <f t="shared" si="18"/>
        <v>0</v>
      </c>
      <c r="F39" s="11">
        <v>0</v>
      </c>
      <c r="G39" s="11">
        <v>0</v>
      </c>
      <c r="H39" s="11">
        <f t="shared" si="19"/>
        <v>0</v>
      </c>
    </row>
    <row r="40" spans="1:8" ht="22.5" x14ac:dyDescent="0.2">
      <c r="A40" s="3"/>
      <c r="B40" s="16" t="s">
        <v>13</v>
      </c>
      <c r="C40" s="11">
        <v>0</v>
      </c>
      <c r="D40" s="11">
        <v>0</v>
      </c>
      <c r="E40" s="11">
        <f t="shared" si="18"/>
        <v>0</v>
      </c>
      <c r="F40" s="11">
        <v>0</v>
      </c>
      <c r="G40" s="11">
        <v>0</v>
      </c>
      <c r="H40" s="11">
        <f t="shared" si="19"/>
        <v>0</v>
      </c>
    </row>
    <row r="41" spans="1:8" ht="22.5" x14ac:dyDescent="0.2">
      <c r="A41" s="3"/>
      <c r="B41" s="16" t="s">
        <v>25</v>
      </c>
      <c r="C41" s="11">
        <v>0</v>
      </c>
      <c r="D41" s="11">
        <v>0</v>
      </c>
      <c r="E41" s="11">
        <f t="shared" si="18"/>
        <v>0</v>
      </c>
      <c r="F41" s="11">
        <v>0</v>
      </c>
      <c r="G41" s="11">
        <v>0</v>
      </c>
      <c r="H41" s="11">
        <f t="shared" si="19"/>
        <v>0</v>
      </c>
    </row>
    <row r="42" spans="1:8" ht="22.5" x14ac:dyDescent="0.2">
      <c r="A42" s="3"/>
      <c r="B42" s="16" t="s">
        <v>26</v>
      </c>
      <c r="C42" s="11">
        <v>0</v>
      </c>
      <c r="D42" s="11">
        <v>0</v>
      </c>
      <c r="E42" s="11">
        <f t="shared" si="18"/>
        <v>0</v>
      </c>
      <c r="F42" s="11">
        <v>0</v>
      </c>
      <c r="G42" s="11">
        <v>0</v>
      </c>
      <c r="H42" s="11">
        <f t="shared" si="19"/>
        <v>0</v>
      </c>
    </row>
    <row r="43" spans="1:8" ht="22.5" x14ac:dyDescent="0.2">
      <c r="A43" s="3"/>
      <c r="B43" s="16" t="s">
        <v>33</v>
      </c>
      <c r="C43" s="11">
        <v>0</v>
      </c>
      <c r="D43" s="11">
        <v>0</v>
      </c>
      <c r="E43" s="11">
        <f t="shared" si="18"/>
        <v>0</v>
      </c>
      <c r="F43" s="11">
        <v>0</v>
      </c>
      <c r="G43" s="11">
        <v>0</v>
      </c>
      <c r="H43" s="11">
        <f t="shared" si="19"/>
        <v>0</v>
      </c>
    </row>
    <row r="44" spans="1:8" ht="22.5" x14ac:dyDescent="0.2">
      <c r="A44" s="3"/>
      <c r="B44" s="16" t="s">
        <v>14</v>
      </c>
      <c r="C44" s="11">
        <v>0</v>
      </c>
      <c r="D44" s="11">
        <v>0</v>
      </c>
      <c r="E44" s="11">
        <f t="shared" si="18"/>
        <v>0</v>
      </c>
      <c r="F44" s="11">
        <v>0</v>
      </c>
      <c r="G44" s="11">
        <v>0</v>
      </c>
      <c r="H44" s="11">
        <f t="shared" si="19"/>
        <v>0</v>
      </c>
    </row>
    <row r="45" spans="1:8" x14ac:dyDescent="0.2">
      <c r="A45" s="14"/>
      <c r="B45" s="44" t="s">
        <v>51</v>
      </c>
      <c r="C45" s="37">
        <f t="shared" ref="C45:H45" si="20">SUM(C38:C44)</f>
        <v>66451795.68</v>
      </c>
      <c r="D45" s="37">
        <f t="shared" si="20"/>
        <v>823413</v>
      </c>
      <c r="E45" s="37">
        <f t="shared" si="20"/>
        <v>67275208.680000007</v>
      </c>
      <c r="F45" s="37">
        <f t="shared" si="20"/>
        <v>54496246.979999997</v>
      </c>
      <c r="G45" s="37">
        <f t="shared" si="20"/>
        <v>54393472.43</v>
      </c>
      <c r="H45" s="37">
        <f t="shared" si="20"/>
        <v>12778961.70000001</v>
      </c>
    </row>
    <row r="47" spans="1:8" x14ac:dyDescent="0.2">
      <c r="A47" s="1" t="s">
        <v>126</v>
      </c>
    </row>
  </sheetData>
  <sheetProtection formatCells="0" formatColumns="0" formatRows="0" insertRows="0" deleteRows="0" autoFilter="0"/>
  <mergeCells count="12">
    <mergeCell ref="A1:H1"/>
    <mergeCell ref="A2:B4"/>
    <mergeCell ref="A23:H23"/>
    <mergeCell ref="A24:B26"/>
    <mergeCell ref="C2:G2"/>
    <mergeCell ref="H2:H3"/>
    <mergeCell ref="A34:H34"/>
    <mergeCell ref="A35:B37"/>
    <mergeCell ref="C35:G35"/>
    <mergeCell ref="H35:H36"/>
    <mergeCell ref="C24:G24"/>
    <mergeCell ref="H24:H25"/>
  </mergeCells>
  <printOptions horizontalCentered="1"/>
  <pageMargins left="0.51181102362204722" right="0.31496062992125984" top="0.74803149606299213" bottom="0.74803149606299213" header="0.31496062992125984" footer="0.31496062992125984"/>
  <pageSetup scale="7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showGridLines="0" workbookViewId="0">
      <selection activeCell="K61" sqref="K61"/>
    </sheetView>
  </sheetViews>
  <sheetFormatPr baseColWidth="10" defaultRowHeight="11.25" x14ac:dyDescent="0.2"/>
  <cols>
    <col min="1" max="1" width="1.33203125" style="2" customWidth="1"/>
    <col min="2" max="2" width="79" style="2" customWidth="1"/>
    <col min="3" max="3" width="14.6640625" style="2" customWidth="1"/>
    <col min="4" max="4" width="15" style="2" customWidth="1"/>
    <col min="5" max="5" width="15.1640625" style="2" customWidth="1"/>
    <col min="6" max="6" width="14.6640625" style="2" customWidth="1"/>
    <col min="7" max="7" width="14.1640625" style="2" customWidth="1"/>
    <col min="8" max="8" width="15" style="2" customWidth="1"/>
    <col min="9" max="16384" width="12" style="2"/>
  </cols>
  <sheetData>
    <row r="1" spans="1:8" ht="50.1" customHeight="1" x14ac:dyDescent="0.2">
      <c r="A1" s="46" t="s">
        <v>147</v>
      </c>
      <c r="B1" s="47"/>
      <c r="C1" s="47"/>
      <c r="D1" s="47"/>
      <c r="E1" s="47"/>
      <c r="F1" s="47"/>
      <c r="G1" s="47"/>
      <c r="H1" s="48"/>
    </row>
    <row r="2" spans="1:8" x14ac:dyDescent="0.2">
      <c r="A2" s="51" t="s">
        <v>52</v>
      </c>
      <c r="B2" s="52"/>
      <c r="C2" s="46" t="s">
        <v>58</v>
      </c>
      <c r="D2" s="47"/>
      <c r="E2" s="47"/>
      <c r="F2" s="47"/>
      <c r="G2" s="48"/>
      <c r="H2" s="49" t="s">
        <v>57</v>
      </c>
    </row>
    <row r="3" spans="1:8" ht="24.95" customHeight="1" x14ac:dyDescent="0.2">
      <c r="A3" s="53"/>
      <c r="B3" s="54"/>
      <c r="C3" s="7" t="s">
        <v>53</v>
      </c>
      <c r="D3" s="7" t="s">
        <v>123</v>
      </c>
      <c r="E3" s="7" t="s">
        <v>54</v>
      </c>
      <c r="F3" s="7" t="s">
        <v>55</v>
      </c>
      <c r="G3" s="7" t="s">
        <v>56</v>
      </c>
      <c r="H3" s="50"/>
    </row>
    <row r="4" spans="1:8" x14ac:dyDescent="0.2">
      <c r="A4" s="55"/>
      <c r="B4" s="56"/>
      <c r="C4" s="8">
        <v>1</v>
      </c>
      <c r="D4" s="8">
        <v>2</v>
      </c>
      <c r="E4" s="8" t="s">
        <v>124</v>
      </c>
      <c r="F4" s="8">
        <v>4</v>
      </c>
      <c r="G4" s="8">
        <v>5</v>
      </c>
      <c r="H4" s="8" t="s">
        <v>125</v>
      </c>
    </row>
    <row r="5" spans="1:8" x14ac:dyDescent="0.2">
      <c r="A5" s="21" t="s">
        <v>15</v>
      </c>
      <c r="B5" s="20"/>
      <c r="C5" s="32">
        <f t="shared" ref="C5:H5" si="0">SUM(C6:C13)</f>
        <v>0</v>
      </c>
      <c r="D5" s="32">
        <f t="shared" si="0"/>
        <v>0</v>
      </c>
      <c r="E5" s="32">
        <f t="shared" si="0"/>
        <v>0</v>
      </c>
      <c r="F5" s="32">
        <f t="shared" si="0"/>
        <v>0</v>
      </c>
      <c r="G5" s="32">
        <f t="shared" si="0"/>
        <v>0</v>
      </c>
      <c r="H5" s="32">
        <f t="shared" si="0"/>
        <v>0</v>
      </c>
    </row>
    <row r="6" spans="1:8" x14ac:dyDescent="0.2">
      <c r="A6" s="19"/>
      <c r="B6" s="22" t="s">
        <v>41</v>
      </c>
      <c r="C6" s="11">
        <v>0</v>
      </c>
      <c r="D6" s="11">
        <v>0</v>
      </c>
      <c r="E6" s="11">
        <f>C6+D6</f>
        <v>0</v>
      </c>
      <c r="F6" s="11">
        <v>0</v>
      </c>
      <c r="G6" s="11">
        <v>0</v>
      </c>
      <c r="H6" s="11">
        <f>E6-F6</f>
        <v>0</v>
      </c>
    </row>
    <row r="7" spans="1:8" x14ac:dyDescent="0.2">
      <c r="A7" s="19"/>
      <c r="B7" s="22" t="s">
        <v>16</v>
      </c>
      <c r="C7" s="11">
        <v>0</v>
      </c>
      <c r="D7" s="11">
        <v>0</v>
      </c>
      <c r="E7" s="11">
        <f t="shared" ref="E7:E13" si="1">C7+D7</f>
        <v>0</v>
      </c>
      <c r="F7" s="11">
        <v>0</v>
      </c>
      <c r="G7" s="11">
        <v>0</v>
      </c>
      <c r="H7" s="11">
        <f t="shared" ref="H7:H13" si="2">E7-F7</f>
        <v>0</v>
      </c>
    </row>
    <row r="8" spans="1:8" x14ac:dyDescent="0.2">
      <c r="A8" s="19"/>
      <c r="B8" s="22" t="s">
        <v>128</v>
      </c>
      <c r="C8" s="11">
        <v>0</v>
      </c>
      <c r="D8" s="11">
        <v>0</v>
      </c>
      <c r="E8" s="11">
        <f t="shared" si="1"/>
        <v>0</v>
      </c>
      <c r="F8" s="11">
        <v>0</v>
      </c>
      <c r="G8" s="11">
        <v>0</v>
      </c>
      <c r="H8" s="11">
        <f t="shared" si="2"/>
        <v>0</v>
      </c>
    </row>
    <row r="9" spans="1:8" x14ac:dyDescent="0.2">
      <c r="A9" s="19"/>
      <c r="B9" s="22" t="s">
        <v>3</v>
      </c>
      <c r="C9" s="11">
        <v>0</v>
      </c>
      <c r="D9" s="11">
        <v>0</v>
      </c>
      <c r="E9" s="11">
        <f t="shared" si="1"/>
        <v>0</v>
      </c>
      <c r="F9" s="11">
        <v>0</v>
      </c>
      <c r="G9" s="11">
        <v>0</v>
      </c>
      <c r="H9" s="11">
        <f t="shared" si="2"/>
        <v>0</v>
      </c>
    </row>
    <row r="10" spans="1:8" x14ac:dyDescent="0.2">
      <c r="A10" s="19"/>
      <c r="B10" s="22" t="s">
        <v>22</v>
      </c>
      <c r="C10" s="11">
        <v>0</v>
      </c>
      <c r="D10" s="11">
        <v>0</v>
      </c>
      <c r="E10" s="11">
        <f t="shared" si="1"/>
        <v>0</v>
      </c>
      <c r="F10" s="11">
        <v>0</v>
      </c>
      <c r="G10" s="11">
        <v>0</v>
      </c>
      <c r="H10" s="11">
        <f t="shared" si="2"/>
        <v>0</v>
      </c>
    </row>
    <row r="11" spans="1:8" x14ac:dyDescent="0.2">
      <c r="A11" s="19"/>
      <c r="B11" s="22" t="s">
        <v>17</v>
      </c>
      <c r="C11" s="11">
        <v>0</v>
      </c>
      <c r="D11" s="11">
        <v>0</v>
      </c>
      <c r="E11" s="11">
        <f t="shared" si="1"/>
        <v>0</v>
      </c>
      <c r="F11" s="11">
        <v>0</v>
      </c>
      <c r="G11" s="11">
        <v>0</v>
      </c>
      <c r="H11" s="11">
        <f t="shared" si="2"/>
        <v>0</v>
      </c>
    </row>
    <row r="12" spans="1:8" x14ac:dyDescent="0.2">
      <c r="A12" s="19"/>
      <c r="B12" s="22" t="s">
        <v>42</v>
      </c>
      <c r="C12" s="11">
        <v>0</v>
      </c>
      <c r="D12" s="11">
        <v>0</v>
      </c>
      <c r="E12" s="11">
        <f t="shared" si="1"/>
        <v>0</v>
      </c>
      <c r="F12" s="11">
        <v>0</v>
      </c>
      <c r="G12" s="11">
        <v>0</v>
      </c>
      <c r="H12" s="11">
        <f t="shared" si="2"/>
        <v>0</v>
      </c>
    </row>
    <row r="13" spans="1:8" x14ac:dyDescent="0.2">
      <c r="A13" s="19"/>
      <c r="B13" s="22" t="s">
        <v>18</v>
      </c>
      <c r="C13" s="11">
        <v>0</v>
      </c>
      <c r="D13" s="11">
        <v>0</v>
      </c>
      <c r="E13" s="11">
        <f t="shared" si="1"/>
        <v>0</v>
      </c>
      <c r="F13" s="11">
        <v>0</v>
      </c>
      <c r="G13" s="11">
        <v>0</v>
      </c>
      <c r="H13" s="11">
        <f t="shared" si="2"/>
        <v>0</v>
      </c>
    </row>
    <row r="14" spans="1:8" x14ac:dyDescent="0.2">
      <c r="A14" s="21" t="s">
        <v>19</v>
      </c>
      <c r="B14" s="23"/>
      <c r="C14" s="32">
        <f t="shared" ref="C14:H14" si="3">SUM(C15:C21)</f>
        <v>66451795.68</v>
      </c>
      <c r="D14" s="32">
        <f t="shared" si="3"/>
        <v>823413</v>
      </c>
      <c r="E14" s="32">
        <f t="shared" si="3"/>
        <v>67275208.680000007</v>
      </c>
      <c r="F14" s="32">
        <f t="shared" si="3"/>
        <v>54496246.979999997</v>
      </c>
      <c r="G14" s="32">
        <f t="shared" si="3"/>
        <v>54393472.43</v>
      </c>
      <c r="H14" s="32">
        <f t="shared" si="3"/>
        <v>12778961.70000001</v>
      </c>
    </row>
    <row r="15" spans="1:8" x14ac:dyDescent="0.2">
      <c r="A15" s="19"/>
      <c r="B15" s="22" t="s">
        <v>43</v>
      </c>
      <c r="C15" s="11">
        <v>0</v>
      </c>
      <c r="D15" s="11">
        <v>0</v>
      </c>
      <c r="E15" s="11">
        <f>C15+D15</f>
        <v>0</v>
      </c>
      <c r="F15" s="11">
        <v>0</v>
      </c>
      <c r="G15" s="11">
        <v>0</v>
      </c>
      <c r="H15" s="11">
        <f t="shared" ref="H15:H21" si="4">E15-F15</f>
        <v>0</v>
      </c>
    </row>
    <row r="16" spans="1:8" x14ac:dyDescent="0.2">
      <c r="A16" s="19"/>
      <c r="B16" s="22" t="s">
        <v>27</v>
      </c>
      <c r="C16" s="11">
        <v>66451795.68</v>
      </c>
      <c r="D16" s="11">
        <v>823413</v>
      </c>
      <c r="E16" s="11">
        <f t="shared" ref="E16:E21" si="5">C16+D16</f>
        <v>67275208.680000007</v>
      </c>
      <c r="F16" s="11">
        <v>54496246.979999997</v>
      </c>
      <c r="G16" s="11">
        <v>54393472.43</v>
      </c>
      <c r="H16" s="11">
        <f t="shared" si="4"/>
        <v>12778961.70000001</v>
      </c>
    </row>
    <row r="17" spans="1:8" x14ac:dyDescent="0.2">
      <c r="A17" s="19"/>
      <c r="B17" s="22" t="s">
        <v>20</v>
      </c>
      <c r="C17" s="11">
        <v>0</v>
      </c>
      <c r="D17" s="11">
        <v>0</v>
      </c>
      <c r="E17" s="11">
        <f t="shared" si="5"/>
        <v>0</v>
      </c>
      <c r="F17" s="11">
        <v>0</v>
      </c>
      <c r="G17" s="11">
        <v>0</v>
      </c>
      <c r="H17" s="11">
        <f t="shared" si="4"/>
        <v>0</v>
      </c>
    </row>
    <row r="18" spans="1:8" x14ac:dyDescent="0.2">
      <c r="A18" s="19"/>
      <c r="B18" s="22" t="s">
        <v>44</v>
      </c>
      <c r="C18" s="11">
        <v>0</v>
      </c>
      <c r="D18" s="11">
        <v>0</v>
      </c>
      <c r="E18" s="11">
        <f t="shared" si="5"/>
        <v>0</v>
      </c>
      <c r="F18" s="11">
        <v>0</v>
      </c>
      <c r="G18" s="11">
        <v>0</v>
      </c>
      <c r="H18" s="11">
        <f t="shared" si="4"/>
        <v>0</v>
      </c>
    </row>
    <row r="19" spans="1:8" x14ac:dyDescent="0.2">
      <c r="A19" s="19"/>
      <c r="B19" s="22" t="s">
        <v>45</v>
      </c>
      <c r="C19" s="11">
        <v>0</v>
      </c>
      <c r="D19" s="11">
        <v>0</v>
      </c>
      <c r="E19" s="11">
        <f t="shared" si="5"/>
        <v>0</v>
      </c>
      <c r="F19" s="11">
        <v>0</v>
      </c>
      <c r="G19" s="11">
        <v>0</v>
      </c>
      <c r="H19" s="11">
        <f t="shared" si="4"/>
        <v>0</v>
      </c>
    </row>
    <row r="20" spans="1:8" x14ac:dyDescent="0.2">
      <c r="A20" s="19"/>
      <c r="B20" s="22" t="s">
        <v>46</v>
      </c>
      <c r="C20" s="11">
        <v>0</v>
      </c>
      <c r="D20" s="11">
        <v>0</v>
      </c>
      <c r="E20" s="11">
        <f t="shared" si="5"/>
        <v>0</v>
      </c>
      <c r="F20" s="11">
        <v>0</v>
      </c>
      <c r="G20" s="11">
        <v>0</v>
      </c>
      <c r="H20" s="11">
        <f t="shared" si="4"/>
        <v>0</v>
      </c>
    </row>
    <row r="21" spans="1:8" x14ac:dyDescent="0.2">
      <c r="A21" s="19"/>
      <c r="B21" s="22" t="s">
        <v>4</v>
      </c>
      <c r="C21" s="11">
        <v>0</v>
      </c>
      <c r="D21" s="11">
        <v>0</v>
      </c>
      <c r="E21" s="11">
        <f t="shared" si="5"/>
        <v>0</v>
      </c>
      <c r="F21" s="11">
        <v>0</v>
      </c>
      <c r="G21" s="11">
        <v>0</v>
      </c>
      <c r="H21" s="11">
        <f t="shared" si="4"/>
        <v>0</v>
      </c>
    </row>
    <row r="22" spans="1:8" x14ac:dyDescent="0.2">
      <c r="A22" s="21" t="s">
        <v>47</v>
      </c>
      <c r="B22" s="23"/>
      <c r="C22" s="32">
        <f t="shared" ref="C22:H22" si="6">SUM(C23:C31)</f>
        <v>0</v>
      </c>
      <c r="D22" s="32">
        <f t="shared" si="6"/>
        <v>0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</row>
    <row r="23" spans="1:8" x14ac:dyDescent="0.2">
      <c r="A23" s="19"/>
      <c r="B23" s="22" t="s">
        <v>28</v>
      </c>
      <c r="C23" s="11">
        <v>0</v>
      </c>
      <c r="D23" s="11">
        <v>0</v>
      </c>
      <c r="E23" s="11">
        <f>C23+D23</f>
        <v>0</v>
      </c>
      <c r="F23" s="11">
        <v>0</v>
      </c>
      <c r="G23" s="11">
        <v>0</v>
      </c>
      <c r="H23" s="11">
        <f t="shared" ref="H23:H31" si="7">E23-F23</f>
        <v>0</v>
      </c>
    </row>
    <row r="24" spans="1:8" x14ac:dyDescent="0.2">
      <c r="A24" s="19"/>
      <c r="B24" s="22" t="s">
        <v>23</v>
      </c>
      <c r="C24" s="11">
        <v>0</v>
      </c>
      <c r="D24" s="11">
        <v>0</v>
      </c>
      <c r="E24" s="11">
        <f t="shared" ref="E24:E31" si="8">C24+D24</f>
        <v>0</v>
      </c>
      <c r="F24" s="11">
        <v>0</v>
      </c>
      <c r="G24" s="11">
        <v>0</v>
      </c>
      <c r="H24" s="11">
        <f t="shared" si="7"/>
        <v>0</v>
      </c>
    </row>
    <row r="25" spans="1:8" x14ac:dyDescent="0.2">
      <c r="A25" s="19"/>
      <c r="B25" s="22" t="s">
        <v>29</v>
      </c>
      <c r="C25" s="11">
        <v>0</v>
      </c>
      <c r="D25" s="11">
        <v>0</v>
      </c>
      <c r="E25" s="11">
        <f t="shared" si="8"/>
        <v>0</v>
      </c>
      <c r="F25" s="11">
        <v>0</v>
      </c>
      <c r="G25" s="11">
        <v>0</v>
      </c>
      <c r="H25" s="11">
        <f t="shared" si="7"/>
        <v>0</v>
      </c>
    </row>
    <row r="26" spans="1:8" x14ac:dyDescent="0.2">
      <c r="A26" s="19"/>
      <c r="B26" s="22" t="s">
        <v>48</v>
      </c>
      <c r="C26" s="11">
        <v>0</v>
      </c>
      <c r="D26" s="11">
        <v>0</v>
      </c>
      <c r="E26" s="11">
        <f t="shared" si="8"/>
        <v>0</v>
      </c>
      <c r="F26" s="11">
        <v>0</v>
      </c>
      <c r="G26" s="11">
        <v>0</v>
      </c>
      <c r="H26" s="11">
        <f t="shared" si="7"/>
        <v>0</v>
      </c>
    </row>
    <row r="27" spans="1:8" x14ac:dyDescent="0.2">
      <c r="A27" s="19"/>
      <c r="B27" s="22" t="s">
        <v>21</v>
      </c>
      <c r="C27" s="11">
        <v>0</v>
      </c>
      <c r="D27" s="11">
        <v>0</v>
      </c>
      <c r="E27" s="11">
        <f t="shared" si="8"/>
        <v>0</v>
      </c>
      <c r="F27" s="11">
        <v>0</v>
      </c>
      <c r="G27" s="11">
        <v>0</v>
      </c>
      <c r="H27" s="11">
        <f t="shared" si="7"/>
        <v>0</v>
      </c>
    </row>
    <row r="28" spans="1:8" x14ac:dyDescent="0.2">
      <c r="A28" s="19"/>
      <c r="B28" s="22" t="s">
        <v>5</v>
      </c>
      <c r="C28" s="11">
        <v>0</v>
      </c>
      <c r="D28" s="11">
        <v>0</v>
      </c>
      <c r="E28" s="11">
        <f t="shared" si="8"/>
        <v>0</v>
      </c>
      <c r="F28" s="11">
        <v>0</v>
      </c>
      <c r="G28" s="11">
        <v>0</v>
      </c>
      <c r="H28" s="11">
        <f t="shared" si="7"/>
        <v>0</v>
      </c>
    </row>
    <row r="29" spans="1:8" x14ac:dyDescent="0.2">
      <c r="A29" s="19"/>
      <c r="B29" s="22" t="s">
        <v>6</v>
      </c>
      <c r="C29" s="11">
        <v>0</v>
      </c>
      <c r="D29" s="11">
        <v>0</v>
      </c>
      <c r="E29" s="11">
        <f t="shared" si="8"/>
        <v>0</v>
      </c>
      <c r="F29" s="11">
        <v>0</v>
      </c>
      <c r="G29" s="11">
        <v>0</v>
      </c>
      <c r="H29" s="11">
        <f t="shared" si="7"/>
        <v>0</v>
      </c>
    </row>
    <row r="30" spans="1:8" x14ac:dyDescent="0.2">
      <c r="A30" s="19"/>
      <c r="B30" s="22" t="s">
        <v>49</v>
      </c>
      <c r="C30" s="11">
        <v>0</v>
      </c>
      <c r="D30" s="11">
        <v>0</v>
      </c>
      <c r="E30" s="11">
        <f t="shared" si="8"/>
        <v>0</v>
      </c>
      <c r="F30" s="11">
        <v>0</v>
      </c>
      <c r="G30" s="11">
        <v>0</v>
      </c>
      <c r="H30" s="11">
        <f t="shared" si="7"/>
        <v>0</v>
      </c>
    </row>
    <row r="31" spans="1:8" x14ac:dyDescent="0.2">
      <c r="A31" s="19"/>
      <c r="B31" s="22" t="s">
        <v>30</v>
      </c>
      <c r="C31" s="11">
        <v>0</v>
      </c>
      <c r="D31" s="11">
        <v>0</v>
      </c>
      <c r="E31" s="11">
        <f t="shared" si="8"/>
        <v>0</v>
      </c>
      <c r="F31" s="11">
        <v>0</v>
      </c>
      <c r="G31" s="11">
        <v>0</v>
      </c>
      <c r="H31" s="11">
        <f t="shared" si="7"/>
        <v>0</v>
      </c>
    </row>
    <row r="32" spans="1:8" x14ac:dyDescent="0.2">
      <c r="A32" s="21" t="s">
        <v>31</v>
      </c>
      <c r="B32" s="23"/>
      <c r="C32" s="32">
        <f t="shared" ref="C32:H32" si="9">SUM(C33:C36)</f>
        <v>0</v>
      </c>
      <c r="D32" s="32">
        <f t="shared" si="9"/>
        <v>0</v>
      </c>
      <c r="E32" s="32">
        <f t="shared" si="9"/>
        <v>0</v>
      </c>
      <c r="F32" s="32">
        <f t="shared" si="9"/>
        <v>0</v>
      </c>
      <c r="G32" s="32">
        <f t="shared" si="9"/>
        <v>0</v>
      </c>
      <c r="H32" s="32">
        <f t="shared" si="9"/>
        <v>0</v>
      </c>
    </row>
    <row r="33" spans="1:8" x14ac:dyDescent="0.2">
      <c r="A33" s="19"/>
      <c r="B33" s="22" t="s">
        <v>50</v>
      </c>
      <c r="C33" s="11">
        <v>0</v>
      </c>
      <c r="D33" s="11">
        <v>0</v>
      </c>
      <c r="E33" s="11">
        <f>C33+D33</f>
        <v>0</v>
      </c>
      <c r="F33" s="11">
        <v>0</v>
      </c>
      <c r="G33" s="11">
        <v>0</v>
      </c>
      <c r="H33" s="11">
        <f t="shared" ref="H33:H36" si="10">E33-F33</f>
        <v>0</v>
      </c>
    </row>
    <row r="34" spans="1:8" ht="11.25" customHeight="1" x14ac:dyDescent="0.2">
      <c r="A34" s="19"/>
      <c r="B34" s="22" t="s">
        <v>24</v>
      </c>
      <c r="C34" s="11">
        <v>0</v>
      </c>
      <c r="D34" s="11">
        <v>0</v>
      </c>
      <c r="E34" s="11">
        <f t="shared" ref="E34:E36" si="11">C34+D34</f>
        <v>0</v>
      </c>
      <c r="F34" s="11">
        <v>0</v>
      </c>
      <c r="G34" s="11">
        <v>0</v>
      </c>
      <c r="H34" s="11">
        <f t="shared" si="10"/>
        <v>0</v>
      </c>
    </row>
    <row r="35" spans="1:8" x14ac:dyDescent="0.2">
      <c r="A35" s="19"/>
      <c r="B35" s="22" t="s">
        <v>32</v>
      </c>
      <c r="C35" s="11">
        <v>0</v>
      </c>
      <c r="D35" s="11">
        <v>0</v>
      </c>
      <c r="E35" s="11">
        <f t="shared" si="11"/>
        <v>0</v>
      </c>
      <c r="F35" s="11">
        <v>0</v>
      </c>
      <c r="G35" s="11">
        <v>0</v>
      </c>
      <c r="H35" s="11">
        <f t="shared" si="10"/>
        <v>0</v>
      </c>
    </row>
    <row r="36" spans="1:8" x14ac:dyDescent="0.2">
      <c r="A36" s="19"/>
      <c r="B36" s="22" t="s">
        <v>7</v>
      </c>
      <c r="C36" s="11">
        <v>0</v>
      </c>
      <c r="D36" s="11">
        <v>0</v>
      </c>
      <c r="E36" s="11">
        <f t="shared" si="11"/>
        <v>0</v>
      </c>
      <c r="F36" s="11">
        <v>0</v>
      </c>
      <c r="G36" s="11">
        <v>0</v>
      </c>
      <c r="H36" s="11">
        <f t="shared" si="10"/>
        <v>0</v>
      </c>
    </row>
    <row r="37" spans="1:8" x14ac:dyDescent="0.2">
      <c r="A37" s="24"/>
      <c r="B37" s="28" t="s">
        <v>51</v>
      </c>
      <c r="C37" s="37">
        <f t="shared" ref="C37:H37" si="12">SUM(C32+C22+C14+C5)</f>
        <v>66451795.68</v>
      </c>
      <c r="D37" s="37">
        <f t="shared" si="12"/>
        <v>823413</v>
      </c>
      <c r="E37" s="37">
        <f t="shared" si="12"/>
        <v>67275208.680000007</v>
      </c>
      <c r="F37" s="37">
        <f t="shared" si="12"/>
        <v>54496246.979999997</v>
      </c>
      <c r="G37" s="37">
        <f t="shared" si="12"/>
        <v>54393472.43</v>
      </c>
      <c r="H37" s="37">
        <f t="shared" si="12"/>
        <v>12778961.70000001</v>
      </c>
    </row>
    <row r="38" spans="1:8" x14ac:dyDescent="0.2">
      <c r="A38" s="18"/>
      <c r="B38" s="18"/>
      <c r="C38" s="18"/>
      <c r="D38" s="18"/>
      <c r="E38" s="18"/>
      <c r="F38" s="18"/>
      <c r="G38" s="18"/>
      <c r="H38" s="18"/>
    </row>
    <row r="39" spans="1:8" x14ac:dyDescent="0.2">
      <c r="A39" s="18" t="s">
        <v>126</v>
      </c>
      <c r="B39" s="18"/>
      <c r="C39" s="18"/>
      <c r="D39" s="18"/>
      <c r="E39" s="18"/>
      <c r="F39" s="18"/>
      <c r="G39" s="18"/>
      <c r="H39" s="18"/>
    </row>
    <row r="40" spans="1:8" s="1" customFormat="1" x14ac:dyDescent="0.2">
      <c r="B40" s="45"/>
    </row>
    <row r="41" spans="1:8" s="1" customFormat="1" x14ac:dyDescent="0.2">
      <c r="B41" s="45"/>
    </row>
    <row r="42" spans="1:8" s="1" customFormat="1" x14ac:dyDescent="0.2">
      <c r="B42" s="45"/>
    </row>
    <row r="43" spans="1:8" s="1" customFormat="1" x14ac:dyDescent="0.2">
      <c r="B43" s="45"/>
    </row>
    <row r="44" spans="1:8" s="1" customFormat="1" x14ac:dyDescent="0.2">
      <c r="B44" s="45"/>
    </row>
    <row r="45" spans="1:8" s="1" customFormat="1" x14ac:dyDescent="0.2">
      <c r="B45" s="45"/>
    </row>
    <row r="46" spans="1:8" s="1" customFormat="1" x14ac:dyDescent="0.2">
      <c r="B46" s="45"/>
    </row>
    <row r="47" spans="1:8" s="1" customFormat="1" x14ac:dyDescent="0.2">
      <c r="B47" s="45"/>
    </row>
    <row r="48" spans="1:8" s="1" customFormat="1" x14ac:dyDescent="0.2">
      <c r="B48" s="45"/>
    </row>
    <row r="49" spans="2:2" s="1" customFormat="1" x14ac:dyDescent="0.2">
      <c r="B49" s="45"/>
    </row>
    <row r="50" spans="2:2" s="1" customFormat="1" x14ac:dyDescent="0.2">
      <c r="B50" s="45"/>
    </row>
    <row r="51" spans="2:2" s="1" customFormat="1" x14ac:dyDescent="0.2">
      <c r="B51" s="45"/>
    </row>
    <row r="52" spans="2:2" s="1" customFormat="1" x14ac:dyDescent="0.2">
      <c r="B52" s="45"/>
    </row>
    <row r="53" spans="2:2" s="1" customFormat="1" x14ac:dyDescent="0.2">
      <c r="B53" s="45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31496062992125984" top="0.74803149606299213" bottom="0.74803149606299213" header="0.31496062992125984" footer="0.31496062992125984"/>
  <pageSetup scale="7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Judy</cp:lastModifiedBy>
  <cp:lastPrinted>2023-02-22T21:01:15Z</cp:lastPrinted>
  <dcterms:created xsi:type="dcterms:W3CDTF">2014-02-10T03:37:14Z</dcterms:created>
  <dcterms:modified xsi:type="dcterms:W3CDTF">2023-02-22T21:04:06Z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